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NISTMO 2025\OBRAS 16OCT25\MANTENIMIENTO EDIFICIOS_TEX-IXT25\"/>
    </mc:Choice>
  </mc:AlternateContent>
  <xr:revisionPtr revIDLastSave="0" documentId="13_ncr:1_{14F9D78E-3ADC-476D-A65F-F7A8CD7F5B2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RTIDAS" sheetId="6" r:id="rId1"/>
    <sheet name="CATALOGO" sheetId="11" r:id="rId2"/>
  </sheets>
  <definedNames>
    <definedName name="_xlnm.Print_Area" localSheetId="1">CATALOGO!$A$1:$G$114</definedName>
    <definedName name="_xlnm.Print_Area" localSheetId="0">PARTIDAS!$A$1:$J$45</definedName>
    <definedName name="_xlnm.Print_Titles" localSheetId="1">CATALOGO!$1:$9</definedName>
  </definedNames>
  <calcPr calcId="181029"/>
</workbook>
</file>

<file path=xl/calcChain.xml><?xml version="1.0" encoding="utf-8"?>
<calcChain xmlns="http://schemas.openxmlformats.org/spreadsheetml/2006/main">
  <c r="G85" i="11" l="1"/>
  <c r="J28" i="6" l="1"/>
  <c r="G89" i="11"/>
  <c r="J29" i="6" s="1"/>
  <c r="G97" i="11"/>
  <c r="J30" i="6" l="1"/>
  <c r="G77" i="11" l="1"/>
  <c r="J27" i="6" l="1"/>
  <c r="G98" i="11"/>
  <c r="G63" i="11"/>
  <c r="G30" i="11"/>
  <c r="G36" i="11" l="1"/>
  <c r="G48" i="11"/>
  <c r="J22" i="6" s="1"/>
  <c r="G54" i="11"/>
  <c r="J23" i="6" s="1"/>
  <c r="G26" i="11"/>
  <c r="J18" i="6" s="1"/>
  <c r="J19" i="6"/>
  <c r="J24" i="6"/>
  <c r="A5" i="11"/>
  <c r="A3" i="11"/>
  <c r="G64" i="11" l="1"/>
  <c r="J20" i="6"/>
  <c r="G20" i="11" l="1"/>
  <c r="G37" i="11" s="1"/>
  <c r="G100" i="11" s="1"/>
  <c r="G101" i="11" s="1"/>
  <c r="G102" i="11" s="1"/>
  <c r="J17" i="6" l="1"/>
  <c r="J32" i="6" s="1"/>
  <c r="J34" i="6" s="1"/>
  <c r="J36" i="6" s="1"/>
</calcChain>
</file>

<file path=xl/sharedStrings.xml><?xml version="1.0" encoding="utf-8"?>
<sst xmlns="http://schemas.openxmlformats.org/spreadsheetml/2006/main" count="218" uniqueCount="117">
  <si>
    <t>CLAVE</t>
  </si>
  <si>
    <t>UNIDAD</t>
  </si>
  <si>
    <t xml:space="preserve">CANTIDAD </t>
  </si>
  <si>
    <t>P. UNITARIO</t>
  </si>
  <si>
    <t>IMPORTE</t>
  </si>
  <si>
    <t>PARTIDAS</t>
  </si>
  <si>
    <t>TOTAL</t>
  </si>
  <si>
    <t>POR PARTIDAS</t>
  </si>
  <si>
    <t>CAP. 5</t>
  </si>
  <si>
    <t>INSTALACIONES</t>
  </si>
  <si>
    <t xml:space="preserve">SUBTOTAL </t>
  </si>
  <si>
    <t>TOTAL OBRA</t>
  </si>
  <si>
    <t>CAP. 1</t>
  </si>
  <si>
    <t>I.V.A. 16%</t>
  </si>
  <si>
    <t>DESCRIPCIÓN:</t>
  </si>
  <si>
    <t>ALBAÑILERÍA Y ACABADOS</t>
  </si>
  <si>
    <t>CAP. 6</t>
  </si>
  <si>
    <t>DESCRIPCIÓN</t>
  </si>
  <si>
    <t>PRELIMINARES</t>
  </si>
  <si>
    <t>CAP. 4</t>
  </si>
  <si>
    <t>m²</t>
  </si>
  <si>
    <t>UNIVERSIDAD DEL ISTMO</t>
  </si>
  <si>
    <t>TEHUANTEPEC   -    IXTEPEC    -    JUCHITÀN</t>
  </si>
  <si>
    <t>CANCELERÍA, HERRERÍA Y CARPINTERÍA</t>
  </si>
  <si>
    <t xml:space="preserve"> UNIVERSIDAD DEL ISTMO</t>
  </si>
  <si>
    <t>MANTENIMIENTO DE LAS INSTALACIONES Y ESPACIOS FISICOS DE LA UNIVERSIDAD DEL ISTMO</t>
  </si>
  <si>
    <t>CAPITULO 1.- PRELIMINARES</t>
  </si>
  <si>
    <t>CAPITULO 4: ALBAÑILERIA Y ACABADOS</t>
  </si>
  <si>
    <t>CAPITULO 5: CANCELERÍA, HERRERÍA Y CARPINTERÍA</t>
  </si>
  <si>
    <t xml:space="preserve">CAPITULO 6: INSTALACIONES </t>
  </si>
  <si>
    <t xml:space="preserve">SUMISNISTRO Y COLOCACION DE WC ARONA REDONDO DE DOS PIEZAS, FABRICADO EN CERAMICA VITRIFICADO, COLOR BLANCO, MODELO  WC2101R021 , MARCA URREA, DESCARGAS SENCILLAS DE 4.8 LITROS, INCLUYE ASIENTO, LLAVE DE CONTROL, PIJAS, JUNTA PROHEL Y TODO LO NECESARIO PARA SU CORRECTA INSTLACION. </t>
  </si>
  <si>
    <t>pza.</t>
  </si>
  <si>
    <t>m</t>
  </si>
  <si>
    <t>1.- CAMPUS TEHUANTEPEC</t>
  </si>
  <si>
    <t>1.A) BAÑOS GENERALES</t>
  </si>
  <si>
    <t xml:space="preserve">1.B) BAÑO DE BIBLIOTECA </t>
  </si>
  <si>
    <t>SUBTOTAL DE 1.A) BAÑOS GENERALES</t>
  </si>
  <si>
    <t>SUBTOTAL DE 1.B) BAÑO DE BIBLIOTECA</t>
  </si>
  <si>
    <t>UI-MEF-PRE-001</t>
  </si>
  <si>
    <t>UI-MEF-PRE-002</t>
  </si>
  <si>
    <t>UI-MEF-PRE-003</t>
  </si>
  <si>
    <t>UI-MEF-PRE-004</t>
  </si>
  <si>
    <t>UI-MEF-PRE-005</t>
  </si>
  <si>
    <t>UI-MEF-PRE-006</t>
  </si>
  <si>
    <t>UI-MEF-ALB-001</t>
  </si>
  <si>
    <t>UI-MEF-ALB-002</t>
  </si>
  <si>
    <t>UI-MEF-ALB-003</t>
  </si>
  <si>
    <t>UI-MEF-ALB-005</t>
  </si>
  <si>
    <t>DESMONTAJE DE W.C. DE DOS PIEZAS, CON RECUPERACIÓN, INCLUYE: ACARREO HASTA EL SITIO DEFINIDO POR LA UNISTMO, MANO DE OBRA, EQUIPO, HERRAMIENTA Y TODO LO NECESARIO PARA SU FUNCIONAMIENTO.</t>
  </si>
  <si>
    <t>RETIRO DE LOSETAS CERAMICAS, CON RECUPERACIÓN. INCLUYE: LIMPIEZA DE LOSETA, RETIRO DE MATERIAL DE JUNTEO, LIMPIEZA DEL ÁREA DE TRABAJO, RETIRO DE ESCOMBRO, MANO DE OBRA, EQUIPO, HERRAMIENTA, ACARREO A UN 1 KM FUERA DE LA OBRA.</t>
  </si>
  <si>
    <t>TOTAL CAPITULO 1.- PRELIMINARES</t>
  </si>
  <si>
    <t>TOTAL CAPITULO 4: ALBAÑILERIA Y ACABADOS</t>
  </si>
  <si>
    <t>TOTAL CAPITULO 5: CANCELERÍA, HERRERÍA Y CARPINTERÍA</t>
  </si>
  <si>
    <t xml:space="preserve">TOTAL CAPITULO 6: INSTALACIONES </t>
  </si>
  <si>
    <t>PRECIO EN LETRAS</t>
  </si>
  <si>
    <t>UI-MEF-CHC-002</t>
  </si>
  <si>
    <t>UI-MEF-IHS-001</t>
  </si>
  <si>
    <t>UI-MEF-IHS-002</t>
  </si>
  <si>
    <t>UI-MEF-IHS-003</t>
  </si>
  <si>
    <t>PRESUPUESTO DE OBRA</t>
  </si>
  <si>
    <t>DESMONTAJE DE MINGITORIO CON RECUPERACIÓN, INCLUYE: DESCONEXIÓN, ACARREO HASTA EL SITIO DEFINIDO POR LA UNISTMO, MANO DE OBRA, EQUIPO, HERRAMIENTA Y TODO LO NECESARIO PARA SU FUNCIONAMIENTO.</t>
  </si>
  <si>
    <t>UI-MEF-PRE-007</t>
  </si>
  <si>
    <t>UI-MEF-PRE-008</t>
  </si>
  <si>
    <t>UI-MEF-PRE-009</t>
  </si>
  <si>
    <t>UI-MEF-PRE-010</t>
  </si>
  <si>
    <t>UI-MEF-ALB-006</t>
  </si>
  <si>
    <t>UI-MEF-IHS-004</t>
  </si>
  <si>
    <t>UI-MEF-IHS-005</t>
  </si>
  <si>
    <t>2.- CAMPUS IXTEPEC</t>
  </si>
  <si>
    <t>2.A) BAÑOS GENERALES</t>
  </si>
  <si>
    <t>RETIRO DE LOSETAS CERAMICAS, SIN RECUPERACIÓN. INCLUYE: CORTES, RETIRO DE MATERIAL DE JUNTEO, LIMPIEZA DEL ÁREA DE TRABAJO, RETIRO DE ESCOMBRO, MANO DE OBRA, EQUIPO, HERRAMIENTA, ACARREO A UN 1 KM FUERA DE LA OBRA.</t>
  </si>
  <si>
    <t>DESMONTAJE DE LAVABO TIPO OVALÌN, CON RECUPERACIÓN, INCLUYE: RETIRO DE LLAVES, CÉSPOL, ACARREO HASTA EL SITIO DEFINIDO POR LA UNISTMO, MANO DE OBRA, EQUIPO, HERRAMIENTA Y TODO LO NECESARIO PARA SU FUNCIONAMIENTO.</t>
  </si>
  <si>
    <t>APLICACIÓN DE PINTURA 100% ACRÍLICA VINIMEX MCA. COMEX, SIMILAR O SUPERIOR, ACABADO MATE BASE AGUA, EN MUROS, COLUMNAS, TRABES Y PLAFÓN. COLOR BLANCO OSTIÓN Y BLANCO AMANECER EN INTERIORES Y COLOR SIMILAR A EDIFICIOS EXISTENTES EN EXTERIOR, DENSIDAD DE 1.025 - 1.38 G/ML, SÓLIDOS EN PESO 50% MÍNIMO, TRABAJO TERMINADO A DOS MANOS. INCLUYE: BOQUILLAS, RESANES Y PLASTE NECESARIO, ELEVACIONES, TRAZO, MATERIAL, HERRAMIENTA, MANO DE OBRA Y LIMPIEZA DEL ÁREA DE TRABAJO.</t>
  </si>
  <si>
    <t>SUMINISTRO E INSTALACIÓN DE LAVABO DE SOBREPONER LV1021A021 DE 50X45 CM FABRICADO EN CERÁMICA COLOR BLANCO, MARCA URREA. INCLUYE: MEZCLADORA MONOMANDO, MODELO 23-MCC CUADRADO ALTO, ACABADO CROMO, MARCA RUGO O SIMILAR, CESPOL CROMADO, MANO DE OBRA, HERRAMIENTA Y TODOS LOS MATERIALES PARA SU CORRECTA INSTALACIÓN.</t>
  </si>
  <si>
    <t>SUMINISTRO Y COLOCACIÓN DE WC ARONA REDONDO DE DOS PIEZAS, FABRICADO EN CERÁMICA VITRIFICADA, COLOR BLANCO, MODELO WC2101R021, MARCA URREA, DESCARGAS SENCILLAS DE 4.8 LITROS. INCLUYE: ASIENTO, LLAVE DE CONTROL, PIJAS, JUNTA PROHEL Y TODO LO NECESARIO PARA SU CORRECTA INSTALACIÓN.</t>
  </si>
  <si>
    <t>DEMOLICIÓN DE PISO CERÁMICO. INCLUYE: CORTE CON EQUIPO, RETIRO DE MATERIAL DE JUNTEO, LIMPIEZA DEL ÁREA DE TRABAJO, ACARREO DE ESCOMBRO FUERA DE LA OBRA A 1 KM, MANO DE OBRA, HERRAMIENTA, EQUIPO Y TODO LO NECESARIO PARA SU CORRECTA EJECUCIÓN.</t>
  </si>
  <si>
    <t>RETIRO Y DESCONEXIÓN DE TUBERÍA SANITARIA DE PVC DE 4 PULG, DE LA INSTALACIÓN EXISTENTE, INCLUYE: EXCAVACIÓN DEL MATERIAL DE RELLENO, DESCONEXIÓN, ACARREO FUERA DE LA OBRA A UN 1 KM, MANO DE OBRA, HERRAMIENTA Y TODO LO NECESARIO PARA SU CORRECTA EJECUCIÓN.</t>
  </si>
  <si>
    <t>RETIRO Y DESCONEXIÓN DE TUBERÍA HIDRÁULICA DE PVC DE 2 PULG, DE LA INSTALACIÓN QUE ABASTECE A LOS MUEBLES DE BAÑO EXISTENTE, INCLUYE: DESCONEXIÓN, ACARREO FUERA DE LA OBRA A UN 1 KM, MANO DE OBRA, HERRAMIENTA Y TODO LO NECESARIO PARA SU CORRECTA EJECUCIÓN.</t>
  </si>
  <si>
    <t>UI-MEF-ALB-007</t>
  </si>
  <si>
    <t>m³</t>
  </si>
  <si>
    <t>UI-MEF-IHS-006</t>
  </si>
  <si>
    <t>UI-MEF-IHS-007</t>
  </si>
  <si>
    <t>DEMOLICIÓN MANUAL DE ELEMENTO DE CONCRETO ARMADO (BARRA), DE 3.50 X 0.49 m Y 10 cm DE ESPESOR. INCLUYE: CORTES CON EQUIPO, MANO DE OBRA, EQUIPO Y HERRAMIENTA, ACARREO A UN 1 KM FUERA DE LA OBRA.</t>
  </si>
  <si>
    <t>A) INSTALACIÒN HIDRO-SANITARIA</t>
  </si>
  <si>
    <t>SUMINISTRO Y COLOCACIÒN DE PUERTA DE ACERO PORCELANIZADO MARCA GLOBAL PARTITION DE 1 X 1.70 M CON SUS HERRAJES, INCLUYE: BISAGRAS PARA FIJAR, MANO DE OBRA, HERRAMIENTA Y TODO LO NECESARIO PARA SU CORRECTO FUNCIONAMIENTO.</t>
  </si>
  <si>
    <t>UI-MEF-PRE-014</t>
  </si>
  <si>
    <t>SUBTOTAL DE 2.A) BAÑOS DE GENERALES</t>
  </si>
  <si>
    <t>UI-MEF-CHC-005</t>
  </si>
  <si>
    <r>
      <t>DEMOLICIÓN DE PISO DE 10 CM DE ESPESOR DE CONCRETO F'C=150 KG/CM² ARMADO CON MALLA DE REFUERZO,</t>
    </r>
    <r>
      <rPr>
        <b/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INCLUYE: EQUIPO DE CORTE, ROTOMARTILLO, MANO DE OBRA, EQUIPO Y HERRAMIENTA, ACARREO FUERA DE LA OBRA A 1 KM Y LIMPIEZA DEL ÁREA DE TRABAJO.</t>
    </r>
  </si>
  <si>
    <t>FIRME DE CONCRETO F`C=200 KG/CM², DE 10 CM DE ESPESOR, REFORZADO CON MALLA ELECTROSOLDADA 6X6/10-10, ACABADO RÚSTICO PARA RECIBIR LOSETA, INCLUYE: NIVELACIÓN Y COMPACTACIÓN, MATERIAL, CIMBRADO, COLADO, MANO DE OBRA, EQUIPO Y HERRAMIENTA.</t>
  </si>
  <si>
    <t>RELLENO CON MATERIAL MEJORADO, CEMENTANTE, CON PISON DE MANO EN CAPAS NO MAYORES DE 20 CMS, INCLUYE: MATERIALES, MANO DE OBRA, EQUIPO Y HERRAMIENTA</t>
  </si>
  <si>
    <t>SALIDA SANITARIA PARA WC CON TUBO DE PVC SANT. REFORZADO INCLUYE: CONEXIONES, TUBERÍAS DE PVC DE 4", HERRAJES NECESARIOS Y DEMÁS MATERIALES, HERRAMIENTAS, MANO DE OBRA, PRUEBAS, RANURAS, RESANES Y TODO LO NECESARIO PARA SU BUEN FUNCIONAMIENTO. LIMPIEZA DEL ÁREA DE TRABAJO.</t>
  </si>
  <si>
    <t>TUBERÌA DE PVC SANITARIO DE 4" DIAMETRO, INCLUYE:MATERIALES, ACARREOS, CORTES, DESPERDICIOS, MANO DE OBRA, EQUIPO Y HERRAMIENTA</t>
  </si>
  <si>
    <t>UI-MEF-ALB-008</t>
  </si>
  <si>
    <t>sal</t>
  </si>
  <si>
    <t>SUMINISTRO Y COLOCACIÓN DE LOSETA DE CERÁMICA, MODELO SIMILAR AL EXISTENTE, DE 55 X 55 CM, PORCELANITE DE PRIMERA CALIDAD, ASENTADO CON ADHESIVO BLANCO MARCA CERAMAT, JUNTAS DE 3 MM. INCLUYE EMBOQUILLADO COLOR A ELEGIR, CORTES RECTOS Y A 45 GRADOS, REMATES, DESPERDICIO, LIMPIEZA DEL ÁREA DE TRABAJO, RETIRO DE SOBRANTE FUERA DE LA OBRA.</t>
  </si>
  <si>
    <t>SUMINISTRO Y COLOCACIÓN DE LOSETA DE CERÁMICA, MODELO SIMILAR AL EXISTENTE, DE 20 X 20 CM, PORCELANITE DE PRIMERA CALIDAD, ASENTADO CON ADHESIVO BLANCO MARCA CERAMAT, JUNTAS DE 3 MM. INCLUYE EMBOQUILLADO COLOR A ELEGIR, CORTES RECTOS Y A 45 GRADOS, REMATES, DESPERDICIO, LIMPIEZA DEL ÁREA DE TRABAJO, RETIRO DE SOBRANTE FUERA DE LA OBRA.</t>
  </si>
  <si>
    <t>TOTAL DEL PRESUPUESTO</t>
  </si>
  <si>
    <t>I.V.A. 16.00%</t>
  </si>
  <si>
    <t>SUBTOTAL</t>
  </si>
  <si>
    <t>SUMINISTRO Y COLOCACIÓN DE LOSETA DE CERÁMICA, MODELO SIMILAR AL EXISTENTE, DE 55 X 55 CM, PORCELANITE DE PRIMERA CALIDAD, ASENTADO CON ADHESIVO BLANCO MARCA CERAMAT, JUNTAS DE 3 MM. INCLUYE: EMBOQUILLADO COLOR A ELEGIR, CORTES RECTOS Y A 45 GRADOS, REMATES, DESPERDICIO, LIMPIEZA DEL ÁREA DE TRABAJO, RETIRO DE SOBRANTE FUERA DE LA OBRA.</t>
  </si>
  <si>
    <t>SUMINISTRO Y COLOCACIÓN DE AZULEJO, MODELO SIMILAR AL EXISTENTE DE 20 X 3O CM, DE PRIMERA CALIDAD, COLOCADO CON ADHESIVO BLANCO ANTIDESLIZAMIENTO A PLOMO Y A HILO, JUNTEADO CON BOQUILLA SIN ARENA, A UNA ALTURA DE 1.82 M DE PISO TERMINADO, INCLUYE: EMBOQUILLADO, REMATES, DESPERDICIOS, LIMPIEZA EN EL ÁREA DE TRABAJO Y RETIRO DE SOBRANTE FUERA DE LA OBRA.</t>
  </si>
  <si>
    <t>UI-MEF-ALB-009</t>
  </si>
  <si>
    <t xml:space="preserve">Ciudad Ixtepec, Oaxaca a 6 de noviembre de 2025. </t>
  </si>
  <si>
    <t>EL PROYECTO DE MANTENIMIENTO DE LAS INSTALACIONES Y ESPACIOS FÍSICOS EN LA UNIVERSIDAD DEL ISTMO, CON DIRECCIÓN EN CIUDAD UNIVERSITARIA S/N CARRETERA CHIHUITÁN-IXTEPEC, CIUDAD IXTEPEC, C.P. 70110 Y CIUDAD UNIVERSITARIA S/N, BARRIO SANTA CRUZ, 4A SECCIÓN, SANTO DOMINGO TEHUANTEPEC, OAXACA, C.P. 70760, CONTEMPLA EL MANTENIMIENTO DE LOS SANITARIOS GENERALES DEL CAMPUS IXTEPEC, SANITARIOS GENERALES DEL CAMPUS TEHUANTEPEC Y SANITARIOS DE BIBLIOTECA DEL CAMPUS TEHUANTEPEC, PARA EVITAR EL DETERIORO DE LAS INSTALACIONES HIDRÁULICAS Y SANITARIAS, EVITANDO DAÑOS A LA SALUD Y AL MEDIO AMBIENTE, CON LA FINALIDAD DE BRINDAR UN SERVICIO DE CALIDAD, COMODIDAD Y SEGURIDAD, OPTIMIZANDO EL AHORRO DEL AGUA. LOS TRABAJOS A REALIZAR INCLUYEN: 72 PIEZAS DE DESMONTAJE DE LAVABO, W.C Y MINGITORIO, CON RECUPERACIÓN. INCLUYE: MANO DE OBRA, EQUIPO Y HERRAMIENTA; 59.72 M2 DE RETIRO DE LOSETA Y AZULEJO, CON RECUPERACIÓN. INCLUYE: MANO DE OBRA, EQUIPO Y HERRAMIENTA; 21.70 M2 DE DEMOLICIÓN MANUAL DE MURETE, PISO Y BARRA DE CONCRETO. INCLUYE: CORTES CON EQUIPO, MANO DE OBRA, EQUIPO Y HERRAMIENTA; 5.20 ML DE RETIRO Y DESCONEXIÓN DE TUBERÍA SANITARIA DE PVC DE 2" Y DE 4", INCLUYE: EXCAVACIÓN, DESCONEXIÓN, MANO DE OBRA, HERRAMIENTA; 30.96 M2 DE LOSETA DE CERÁMICA DE 55X55 CM Y DE 20X20 CM, ASENTADO CON ADHESIVO BLANCO Y JUNTAS DE 3 MM. INCLUYE MATERIALES, MANO DE OBRA Y HERRAMIENTA. 30.58 M2 DE AZULEJO DE 20 X 3O CM, COLOCADO CON ADHESIVO BLANCO, JUNTEADO CON BOQUILLA SIN ARENA, INCLUYE: MATERIALES, MANO DE OBRA Y HERRAMIENTA; 14.46 M2 DE MESETA DE CONCRETO PARA LAVABOS DE 0.60 M ANCHO, 10 CM DE ESPESOR, DE F'C = 250 KG/CM2. INCLUYE: MATERIAL, MANO DE OBRA, HERRAMIENTA Y RANURADO DE MUROS; 4.30 M2 DE MURETE DE 13 CM DE ESPESOR DE TABICON PESADO DE 7X13X26 CM, ASENTADO CON MEZCLA CEM-ARE 1:5. INCLUYE: MATERIALES, MANO DE OBRA Y HERRAMIENTA; 1.82 M2 DE FIRME DE CONCRETO F`C=200 KG/CM², DE 10 CM DE ESPESOR, REFORZADO CON MALLA ELECTROSOLDADA. INCLUYE: NIVELACIÓN, COMPACTACIÓN, CIMBRADO, COLADO, MANO DE OBRA Y HERRAMIENTA; 0.91 M3 DE RELLENO CON MATERIAL MEJORADO, CON PISON DE MANO EN CAPAS NO MAYORES DE 20 CMS, INCLUYE: MATERIALES, MANO DE OBRA Y HERRAMIENTA; 305.25 M2 DE PINTURA ACRÍLICA MARCA COMEX O SIMILAR, ACABADO MATE BASE AGUA, EN MUROS, COLUMNAS, TRABES Y PLAFÓN. INCLUYE: MATERIAL, HERRAMIENTA Y MANO DE OBRA; 2 PIEZAS DE PUERTA DE ACERO PORCELANIZADO MARCA GLOBAL PARTITION O SIMILAR DE 1 X 1.70 M. INCLUYE: MANO DE OBRA, HERRAMIENTA Y MATERIALES; 2 PIEZAS DE PUERTAS DE ALUMINIO TIPO CAPFCE DE 0.80X210 CM, MODELO SIMILAR AL EXISTENTE, INCLUYE: EQUIPO, MANO DE OBRA Y HERRAMIENTA; 33 PIEZAS DE LAVABO DE SOBREPONER DE CERÁMICA COLOR BLANCO. INCLUYE: HERRAJES, MATERIALES, MANO DE OBRA Y HERRAMIENTA; 25 PIEZAS DE W.C. REDONDO DE DOS PIEZAS DE CERÁMICA VITRIFICADA, COLOR BLANCO. INCLUYE: ASIENTO, LLAVE DE CONTROL, JUNTA PROHEL, MATERIALES, MANO DE OBRA Y HERRAMIENTA; 4 PIEZAS DE MINGITORIO, BLANCO, AMERICAN STANDARD: INCLUYE: KIT DE INSTALACIÓN, LLAVE CROMADA, MATERIALES, MANO DE OBRA Y HERRAMIENTA; 3 PIEZAS DE SALIDA SANITARIA PARA WC CON TUBO DE PVC DE 4". INCLUYE: CONEXIONES, HERRAJES, HERRAMIENTAS, MANO DE OBRA, PRUEBAS, Y MATERIALES; 43 PIEZAS DE SALIDA HIDRÁULICA. INCLUYE: TUBERÍA CLASE 16 TUBOPLUS O SIMILAR DE 1/2" Y 3/4", CONEXIONES, HERRAMIENTA, MANO DE OBRA Y PRUEBAS; 3 ML DE TUBERÍA DE PVC SANITARIO DE 4" DIAMETRO, INCLUYE: MATERIALES, MANO DE OBRA, EQUIPO Y HERRAMIENTA Y 5 PIEZAS DE DESCARGA HIDRÁULICA DEL TINACO A MUEBLES SANITARIOS CON TUBOPLUS, INCLUYE: MATERIALES, MANO DE OBRA Y HERRAMIENTA.                                                                                                                               EL PROYECTO BENEFICIARÁ A 1,076 ALUMNOS DE LAS DISTINTAS LICENCIATURAS DE LA UNIVERSIDAD DEL ISTMO CAMPUS IXTEPEC Y CAMPUS TEHUANTEPEC, MEJORANDO LAS CONDICIONES SANITARIAS Y EL ÓPTIMO APROVECHAMIENTO DE LAS INSTALACIONES SANITARIAS.</t>
  </si>
  <si>
    <r>
      <t>RETIRO DE AZULEJO EN MURO, CON RECUPERACION</t>
    </r>
    <r>
      <rPr>
        <b/>
        <sz val="10"/>
        <rFont val="Calibri"/>
        <family val="2"/>
        <scheme val="minor"/>
      </rPr>
      <t>,</t>
    </r>
    <r>
      <rPr>
        <sz val="10"/>
        <rFont val="Calibri"/>
        <family val="2"/>
        <scheme val="minor"/>
      </rPr>
      <t xml:space="preserve"> INCLUYE: LIMPIEZA DE AZULEJO, RETIRO DE MATERIAL DE JUNTEO, LIMPIEZA DEL MURO, ACARREO AL SITIO DEFINIDO POR LA UNISTMO, MANO DE OBRA, HERRAMIENTA.</t>
    </r>
  </si>
  <si>
    <t>FABRICACIÒN DE MESETA PARA LAVABOS DE 0.60 M ANCHO, 10 CM DE ESPESOR, SUPERFICIE ACABADO PULIDO; LOSA DE CONCRETO F'C = 250 KG/CM2, ARMADA CON VARILLAS DEL NUMERO 3  A CADA 15 CM EN AMBOS SENTIDOS, PUNTAS ANCLADAS A MUROS EXISTENTES. INCLUYE: MATERIAL, MANO DE OBRA, HERRAMIENTA, RANURADO DE MUROS, ESQUINAS BOLEADAS, PREPARACIÒN DE PASOS DE TUBERÌA PARA ALIMENTACIÒN HIDRÀULICA, RETIRO DE DESPERDICIOS A TIRO AUTORIZADO Y LIMPIEZA DEL AREA DE TRABAJO.</t>
  </si>
  <si>
    <t>LINEA DE DESCARGA HIDRÀULICA DEL TINACO A MUEBLES SANITARIOS CON TUBOPLUS, INCLUYE: CONEXONES (CODOS, YEES, TEES, CONECTORES), MANO DE OBRA, INSTALACIÒN, PRUEBAS Y TODO LO NECESARIO PARA SU CORRECTA INSTALACIÒN.</t>
  </si>
  <si>
    <t>RETIRO DE AZULEJO EN MURO, CON RECUPERACIÒN, INCLUYE: LIMPIEZA DE AZULEJO, RETIRO DE MATERIAL DE JUNTEO, LIMPIEZA DEL MURO, ACARREO AL SITIO DEFINIDO POR LA UNISTMO, MANO DE OBRA, HERRAMIENTA.</t>
  </si>
  <si>
    <t>DEMOLICIÓN MANUAL DE ELEMENTO DE CONCRETO ARMADO (BARRA), DE 10 cm DE ESPESOR. INCLUYE: CORTES CON EQUIPO, MANO DE OBRA, EQUIPO Y HERRAMIENTA, LIMPIEZA , ACARREO A UN 1 KM FUERA DE LA OBRA.</t>
  </si>
  <si>
    <t>DEMOLICIÒN DE MURETE DE TABICON DE 15 CM, A MANO CON MARRO, INCLUYE:MANO DE OBRA EQUIPO Y HERRAMIENTA, LIMPIEZA , ACARREO A UN 1 KM FUERA DE LA OBRA.</t>
  </si>
  <si>
    <t>FABRICACIÒN DE MESETA PARA LAVABOS DE 0.60 M ANCHO, 10 CM DE ESPESOR, SUPERFICIE ACABADO PULIDO; LOSA DE CONCRETO F'C = 250 KG/CM2, ARMADA CON VARILLAS DEL NUMERO 3  A CADA 15 CM EN AMBOS SENTIDOS, PUNTAS ANCLADAS A MUROS EXISTENTES, MURETE DE TABICÒN PESADO APLANADO ACABADO FINO. INCLUYE: MATERIAL, MANO DE OBRA, HERRAMIENTA, RANURADO DE MUROS, ESQUINAS BOLEADAS, PREPARACIÒN DE PASOS DE TUBERÌA PARA ALIMENTACIÒN HIDRAULICA, RETIRO DE DESPERDICIOS A TIRO AUTORIZADO Y LIMPIEZA DEL AREA DE TRABAJO.</t>
  </si>
  <si>
    <t>MURETE DE 13 CM DE ESPESOR DE TABICON PESADO DE 7X13X26 CM, ASENTADO CON MEZCLA CEM-ARE 1:5, APLANADO  CEMENTO-ARENA PROP. 1-4, ACABADO FINO. INCLUYE: MATERIALES,MANO DE OBRA, EQUIPO, HERRAMIENTA, LIMPIEZA EN EL ÁREA DE TRABAJO Y RETIRO DE SOBRANTE FUERA DE LA OBRA.</t>
  </si>
  <si>
    <t>COLOCACIÓN DE PUERTAS TIPO CAPFCE DE 0.80X210 CM, CON MARCOS DE ALUMINIO. MODELO SIMILAR AL EXISTENTE, INCLUYE: EQUIPO, MANO DE OBRA, HERRAMIENTA Y TODO LO NECESARIO PARA SU CORRECTA FUNCIÓN.</t>
  </si>
  <si>
    <t xml:space="preserve">SUMISNISTRO Y COLOCACIÒN DE WC ARONA REDONDO DE DOS PIEZAS, FABRICADO EN CERAMICA VITRIFICADO, COLOR BLANCO, MODELO  WC2101R021 , MARCA URREA, DESCARGAS SENCILLAS DE 4.8 LITROS. INCLUYE ASIENTO, LLAVE DE CONTROL, PIJAS, JUNTA PROHEL Y TODO LO NECESARIO PARA SU CORRECTA INSTALACIÒN. </t>
  </si>
  <si>
    <t>SUMINISTRO Y COLOCACIÓN DE MINGITORIO, MAYBROOK, BLANCO, AMERICAN STANDARD, INCLUYE KIT DE INSTALACIÓN, LLAVE DE COLOR CROMADA, MANO DE OBRA Y TODO LO NECESARIO PARA SU CORRECTA INSTALACIÓN.</t>
  </si>
  <si>
    <t>SALIDA HIDRÁULICA, INCLUYE: TUBERÍA CLASE 16 TUBOPLUS O SIMILAR DE 1/2" Y 3/4", CONEXIONES (CODOS, YEES, TEES, CONECTORES), MATERIALES MENORES, HERRAMIENTA, MANO DE OBRA, PRUEBA DE HERMETICIDAD CON DURACIÓN MÍNIMA DE 3 H, RANURAS, RESANES Y TODO LO NECESARIO PARA SU BUEN FUNCIONAMIENTO. LIMPIEZA DEL ÁREA DE TRABAJO.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</si>
</sst>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$-80A]* #,##0.00_-;\-[$$-80A]* #,##0.00_-;_-[$$-80A]* &quot;-&quot;??_-;_-@_-"/>
    <numFmt numFmtId="166" formatCode="&quot;$&quot;#,##0.00"/>
    <numFmt numFmtId="167" formatCode="_(&quot;$&quot;* #,##0.00_);_(&quot;$&quot;* \(#,##0.00\);_(&quot;$&quot;* &quot;-&quot;??_);_(@_)"/>
    <numFmt numFmtId="168" formatCode="_-[$€-2]* #,##0.00_-;\-[$€-2]* #,##0.00_-;_-[$€-2]* &quot;-&quot;??_-"/>
    <numFmt numFmtId="170" formatCode="_-&quot;$&quot;* #,##0.00000_-;\-&quot;$&quot;* #,##0.00000_-;_-&quot;$&quot;* &quot;-&quot;??_-;_-@_-"/>
  </numFmts>
  <fonts count="44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8"/>
      <name val="AvantGarde Bk BT"/>
      <family val="2"/>
    </font>
    <font>
      <sz val="16"/>
      <name val="AvantGarde Bk BT"/>
      <family val="2"/>
    </font>
    <font>
      <sz val="10"/>
      <name val="Arial Black"/>
      <family val="2"/>
    </font>
    <font>
      <sz val="9"/>
      <name val="Arial Black"/>
      <family val="2"/>
    </font>
    <font>
      <b/>
      <sz val="17"/>
      <color rgb="FF000080"/>
      <name val="AvantGarde Bk BT"/>
      <family val="2"/>
    </font>
    <font>
      <b/>
      <sz val="12"/>
      <name val="AvantGarde Bk BT"/>
      <family val="2"/>
    </font>
    <font>
      <b/>
      <sz val="30"/>
      <name val="AvantGarde Bk BT"/>
      <family val="2"/>
    </font>
    <font>
      <b/>
      <sz val="24"/>
      <name val="AvantGarde Bk BT"/>
      <family val="2"/>
    </font>
    <font>
      <b/>
      <sz val="22"/>
      <name val="AvantGarde Bk BT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4"/>
      <name val="Calibri"/>
      <family val="2"/>
      <scheme val="minor"/>
    </font>
    <font>
      <b/>
      <sz val="16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i/>
      <sz val="14"/>
      <name val="Arial"/>
      <family val="2"/>
    </font>
    <font>
      <sz val="10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3"/>
      <name val="Calibri"/>
      <family val="2"/>
      <scheme val="minor"/>
    </font>
    <font>
      <sz val="9"/>
      <name val="Calibri"/>
      <family val="2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4" fontId="5" fillId="0" borderId="0" applyFont="0" applyFill="0" applyBorder="0" applyAlignment="0" applyProtection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0" xfId="0" applyFont="1"/>
    <xf numFmtId="0" fontId="3" fillId="0" borderId="0" xfId="6"/>
    <xf numFmtId="0" fontId="2" fillId="0" borderId="0" xfId="6" applyFont="1" applyAlignment="1">
      <alignment horizontal="justify" vertical="center" wrapText="1"/>
    </xf>
    <xf numFmtId="0" fontId="8" fillId="0" borderId="0" xfId="6" applyFont="1"/>
    <xf numFmtId="0" fontId="8" fillId="0" borderId="0" xfId="6" applyFont="1" applyAlignment="1">
      <alignment horizontal="center"/>
    </xf>
    <xf numFmtId="167" fontId="9" fillId="0" borderId="0" xfId="7" applyNumberFormat="1" applyFont="1" applyBorder="1" applyAlignment="1">
      <alignment horizontal="center" vertical="center"/>
    </xf>
    <xf numFmtId="0" fontId="4" fillId="0" borderId="0" xfId="6" applyFont="1" applyAlignment="1">
      <alignment horizontal="right"/>
    </xf>
    <xf numFmtId="0" fontId="4" fillId="0" borderId="0" xfId="6" applyFont="1" applyAlignment="1">
      <alignment horizontal="center"/>
    </xf>
    <xf numFmtId="0" fontId="3" fillId="0" borderId="0" xfId="6" applyAlignment="1">
      <alignment horizontal="center"/>
    </xf>
    <xf numFmtId="0" fontId="10" fillId="0" borderId="0" xfId="6" applyFont="1" applyAlignment="1">
      <alignment vertical="center" wrapText="1"/>
    </xf>
    <xf numFmtId="0" fontId="11" fillId="0" borderId="0" xfId="0" applyFont="1" applyAlignment="1">
      <alignment vertical="center"/>
    </xf>
    <xf numFmtId="0" fontId="17" fillId="0" borderId="0" xfId="0" applyFont="1" applyAlignment="1">
      <alignment horizontal="justify" vertical="justify" wrapText="1"/>
    </xf>
    <xf numFmtId="0" fontId="12" fillId="0" borderId="0" xfId="6" applyFont="1" applyAlignment="1">
      <alignment vertical="center"/>
    </xf>
    <xf numFmtId="0" fontId="13" fillId="0" borderId="0" xfId="6" applyFont="1" applyAlignment="1">
      <alignment vertical="center"/>
    </xf>
    <xf numFmtId="0" fontId="14" fillId="0" borderId="0" xfId="6" applyFont="1" applyAlignment="1">
      <alignment vertical="center" wrapText="1"/>
    </xf>
    <xf numFmtId="0" fontId="21" fillId="0" borderId="0" xfId="2" applyFont="1" applyAlignment="1">
      <alignment horizontal="center" vertical="top"/>
    </xf>
    <xf numFmtId="0" fontId="22" fillId="0" borderId="0" xfId="6" applyFont="1" applyAlignment="1">
      <alignment horizontal="center" vertical="center" wrapText="1"/>
    </xf>
    <xf numFmtId="0" fontId="19" fillId="0" borderId="0" xfId="6" applyFont="1"/>
    <xf numFmtId="0" fontId="15" fillId="0" borderId="0" xfId="6" applyFont="1"/>
    <xf numFmtId="0" fontId="17" fillId="0" borderId="0" xfId="6" applyFont="1"/>
    <xf numFmtId="0" fontId="15" fillId="0" borderId="0" xfId="6" applyFont="1" applyAlignment="1">
      <alignment horizontal="center"/>
    </xf>
    <xf numFmtId="44" fontId="15" fillId="0" borderId="1" xfId="7" applyFont="1" applyBorder="1" applyAlignment="1">
      <alignment horizontal="center" vertical="center"/>
    </xf>
    <xf numFmtId="44" fontId="15" fillId="0" borderId="2" xfId="7" applyFont="1" applyBorder="1" applyAlignment="1">
      <alignment horizontal="center" vertical="center"/>
    </xf>
    <xf numFmtId="0" fontId="15" fillId="0" borderId="0" xfId="6" applyFont="1" applyAlignment="1">
      <alignment vertical="center"/>
    </xf>
    <xf numFmtId="44" fontId="15" fillId="0" borderId="0" xfId="7" applyFont="1" applyBorder="1" applyAlignment="1">
      <alignment horizontal="center" vertical="center"/>
    </xf>
    <xf numFmtId="0" fontId="15" fillId="0" borderId="0" xfId="6" applyFont="1" applyAlignment="1">
      <alignment horizontal="right"/>
    </xf>
    <xf numFmtId="167" fontId="15" fillId="0" borderId="0" xfId="7" applyNumberFormat="1" applyFont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167" fontId="15" fillId="0" borderId="3" xfId="7" applyNumberFormat="1" applyFont="1" applyBorder="1" applyAlignment="1">
      <alignment horizontal="center" vertical="center"/>
    </xf>
    <xf numFmtId="167" fontId="15" fillId="0" borderId="1" xfId="7" applyNumberFormat="1" applyFont="1" applyBorder="1" applyAlignment="1">
      <alignment horizontal="center" vertical="center"/>
    </xf>
    <xf numFmtId="0" fontId="23" fillId="0" borderId="0" xfId="6" applyFont="1" applyAlignment="1">
      <alignment horizontal="center" vertical="center"/>
    </xf>
    <xf numFmtId="0" fontId="21" fillId="0" borderId="0" xfId="2" applyFont="1" applyAlignment="1">
      <alignment horizontal="center" vertical="top" wrapText="1"/>
    </xf>
    <xf numFmtId="0" fontId="17" fillId="0" borderId="0" xfId="3" applyFont="1" applyAlignment="1">
      <alignment wrapText="1"/>
    </xf>
    <xf numFmtId="0" fontId="0" fillId="0" borderId="0" xfId="0" applyAlignment="1">
      <alignment wrapText="1"/>
    </xf>
    <xf numFmtId="0" fontId="19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165" fontId="19" fillId="0" borderId="0" xfId="0" applyNumberFormat="1" applyFont="1"/>
    <xf numFmtId="44" fontId="19" fillId="0" borderId="0" xfId="0" applyNumberFormat="1" applyFont="1"/>
    <xf numFmtId="165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44" fontId="3" fillId="0" borderId="0" xfId="6" applyNumberFormat="1"/>
    <xf numFmtId="0" fontId="19" fillId="0" borderId="0" xfId="0" applyFont="1" applyAlignment="1">
      <alignment horizontal="left" vertical="center"/>
    </xf>
    <xf numFmtId="0" fontId="28" fillId="0" borderId="0" xfId="2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18" fillId="0" borderId="4" xfId="6" applyNumberFormat="1" applyFont="1" applyBorder="1" applyAlignment="1">
      <alignment horizontal="center" vertical="center" wrapText="1"/>
    </xf>
    <xf numFmtId="0" fontId="19" fillId="0" borderId="4" xfId="0" applyFont="1" applyBorder="1"/>
    <xf numFmtId="0" fontId="19" fillId="0" borderId="4" xfId="0" applyFont="1" applyBorder="1" applyAlignment="1">
      <alignment horizontal="justify" vertical="top" wrapText="1"/>
    </xf>
    <xf numFmtId="0" fontId="19" fillId="0" borderId="4" xfId="0" applyFont="1" applyBorder="1" applyAlignment="1">
      <alignment horizontal="justify" vertical="center"/>
    </xf>
    <xf numFmtId="0" fontId="19" fillId="4" borderId="0" xfId="0" applyFont="1" applyFill="1"/>
    <xf numFmtId="0" fontId="29" fillId="4" borderId="0" xfId="0" applyFont="1" applyFill="1"/>
    <xf numFmtId="0" fontId="30" fillId="4" borderId="0" xfId="0" applyFont="1" applyFill="1"/>
    <xf numFmtId="0" fontId="17" fillId="0" borderId="0" xfId="0" applyFont="1"/>
    <xf numFmtId="0" fontId="19" fillId="5" borderId="4" xfId="0" applyFont="1" applyFill="1" applyBorder="1"/>
    <xf numFmtId="0" fontId="19" fillId="3" borderId="0" xfId="0" applyFont="1" applyFill="1"/>
    <xf numFmtId="0" fontId="26" fillId="0" borderId="4" xfId="6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2" fontId="17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166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justify" vertical="center" wrapText="1"/>
    </xf>
    <xf numFmtId="0" fontId="19" fillId="0" borderId="4" xfId="0" applyFont="1" applyBorder="1" applyAlignment="1">
      <alignment horizontal="justify" vertical="top"/>
    </xf>
    <xf numFmtId="0" fontId="16" fillId="0" borderId="0" xfId="6" applyFont="1" applyAlignment="1">
      <alignment vertical="center" wrapText="1"/>
    </xf>
    <xf numFmtId="0" fontId="33" fillId="0" borderId="0" xfId="2" applyFont="1" applyAlignment="1">
      <alignment vertical="center"/>
    </xf>
    <xf numFmtId="0" fontId="36" fillId="0" borderId="0" xfId="6" applyFont="1" applyAlignment="1">
      <alignment horizontal="center" vertical="center" wrapText="1"/>
    </xf>
    <xf numFmtId="0" fontId="16" fillId="2" borderId="7" xfId="3" applyFont="1" applyFill="1" applyBorder="1" applyAlignment="1">
      <alignment horizontal="center" vertical="center" wrapText="1"/>
    </xf>
    <xf numFmtId="0" fontId="16" fillId="2" borderId="7" xfId="3" applyFont="1" applyFill="1" applyBorder="1" applyAlignment="1">
      <alignment horizontal="center" vertical="center"/>
    </xf>
    <xf numFmtId="2" fontId="16" fillId="2" borderId="7" xfId="3" applyNumberFormat="1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8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justify" wrapText="1"/>
    </xf>
    <xf numFmtId="0" fontId="18" fillId="6" borderId="4" xfId="0" applyFont="1" applyFill="1" applyBorder="1" applyAlignment="1">
      <alignment horizontal="center" vertical="center"/>
    </xf>
    <xf numFmtId="2" fontId="31" fillId="6" borderId="4" xfId="0" applyNumberFormat="1" applyFont="1" applyFill="1" applyBorder="1" applyAlignment="1">
      <alignment horizontal="center" vertical="center"/>
    </xf>
    <xf numFmtId="165" fontId="18" fillId="6" borderId="4" xfId="0" applyNumberFormat="1" applyFont="1" applyFill="1" applyBorder="1" applyAlignment="1">
      <alignment horizontal="center" vertical="center"/>
    </xf>
    <xf numFmtId="2" fontId="18" fillId="6" borderId="4" xfId="0" applyNumberFormat="1" applyFont="1" applyFill="1" applyBorder="1" applyAlignment="1">
      <alignment horizontal="center" vertical="center"/>
    </xf>
    <xf numFmtId="8" fontId="18" fillId="6" borderId="4" xfId="0" applyNumberFormat="1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2" fontId="19" fillId="6" borderId="4" xfId="0" applyNumberFormat="1" applyFont="1" applyFill="1" applyBorder="1" applyAlignment="1">
      <alignment horizontal="center" vertical="center"/>
    </xf>
    <xf numFmtId="8" fontId="19" fillId="6" borderId="4" xfId="0" applyNumberFormat="1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166" fontId="19" fillId="6" borderId="4" xfId="0" applyNumberFormat="1" applyFont="1" applyFill="1" applyBorder="1" applyAlignment="1">
      <alignment horizontal="center" vertical="center"/>
    </xf>
    <xf numFmtId="0" fontId="19" fillId="6" borderId="0" xfId="0" applyFont="1" applyFill="1" applyAlignment="1">
      <alignment vertical="top"/>
    </xf>
    <xf numFmtId="0" fontId="19" fillId="6" borderId="0" xfId="0" applyFont="1" applyFill="1" applyAlignment="1">
      <alignment horizontal="center" vertical="top"/>
    </xf>
    <xf numFmtId="0" fontId="19" fillId="6" borderId="0" xfId="0" applyFont="1" applyFill="1"/>
    <xf numFmtId="0" fontId="4" fillId="6" borderId="4" xfId="0" applyFont="1" applyFill="1" applyBorder="1" applyAlignment="1">
      <alignment horizontal="center" vertical="center"/>
    </xf>
    <xf numFmtId="165" fontId="4" fillId="6" borderId="4" xfId="0" applyNumberFormat="1" applyFont="1" applyFill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165" fontId="19" fillId="5" borderId="4" xfId="0" applyNumberFormat="1" applyFont="1" applyFill="1" applyBorder="1" applyAlignment="1">
      <alignment horizontal="center" vertical="center"/>
    </xf>
    <xf numFmtId="165" fontId="18" fillId="0" borderId="4" xfId="0" applyNumberFormat="1" applyFont="1" applyBorder="1" applyAlignment="1">
      <alignment horizontal="center" vertical="center"/>
    </xf>
    <xf numFmtId="0" fontId="19" fillId="7" borderId="4" xfId="3" applyFont="1" applyFill="1" applyBorder="1" applyAlignment="1">
      <alignment horizontal="center" vertical="center"/>
    </xf>
    <xf numFmtId="2" fontId="31" fillId="7" borderId="4" xfId="3" applyNumberFormat="1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vertical="center" wrapText="1"/>
    </xf>
    <xf numFmtId="0" fontId="3" fillId="7" borderId="4" xfId="0" applyFont="1" applyFill="1" applyBorder="1" applyAlignment="1">
      <alignment horizontal="center" vertical="center"/>
    </xf>
    <xf numFmtId="2" fontId="19" fillId="7" borderId="4" xfId="0" applyNumberFormat="1" applyFont="1" applyFill="1" applyBorder="1" applyAlignment="1">
      <alignment horizontal="center" vertical="center"/>
    </xf>
    <xf numFmtId="166" fontId="3" fillId="7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2" fontId="31" fillId="0" borderId="4" xfId="0" applyNumberFormat="1" applyFont="1" applyBorder="1" applyAlignment="1">
      <alignment horizontal="center" vertical="center"/>
    </xf>
    <xf numFmtId="2" fontId="31" fillId="5" borderId="4" xfId="0" applyNumberFormat="1" applyFont="1" applyFill="1" applyBorder="1" applyAlignment="1">
      <alignment horizontal="center" vertical="center"/>
    </xf>
    <xf numFmtId="44" fontId="19" fillId="0" borderId="4" xfId="0" applyNumberFormat="1" applyFont="1" applyBorder="1" applyAlignment="1">
      <alignment horizontal="center" vertical="center"/>
    </xf>
    <xf numFmtId="44" fontId="19" fillId="0" borderId="4" xfId="0" applyNumberFormat="1" applyFont="1" applyBorder="1" applyAlignment="1">
      <alignment horizontal="right" vertical="center"/>
    </xf>
    <xf numFmtId="44" fontId="18" fillId="6" borderId="4" xfId="0" applyNumberFormat="1" applyFont="1" applyFill="1" applyBorder="1" applyAlignment="1">
      <alignment horizontal="center" vertical="center"/>
    </xf>
    <xf numFmtId="44" fontId="18" fillId="7" borderId="4" xfId="0" applyNumberFormat="1" applyFont="1" applyFill="1" applyBorder="1" applyAlignment="1">
      <alignment horizontal="center" vertical="center"/>
    </xf>
    <xf numFmtId="44" fontId="18" fillId="0" borderId="4" xfId="0" applyNumberFormat="1" applyFont="1" applyBorder="1" applyAlignment="1">
      <alignment horizontal="center" vertical="center"/>
    </xf>
    <xf numFmtId="0" fontId="41" fillId="0" borderId="0" xfId="0" applyFont="1" applyAlignment="1">
      <alignment vertical="top"/>
    </xf>
    <xf numFmtId="0" fontId="18" fillId="7" borderId="5" xfId="3" applyFont="1" applyFill="1" applyBorder="1" applyAlignment="1">
      <alignment vertical="center" wrapText="1"/>
    </xf>
    <xf numFmtId="0" fontId="19" fillId="0" borderId="0" xfId="0" applyFont="1" applyAlignment="1">
      <alignment wrapText="1"/>
    </xf>
    <xf numFmtId="0" fontId="19" fillId="5" borderId="4" xfId="0" applyFont="1" applyFill="1" applyBorder="1" applyAlignment="1">
      <alignment horizontal="justify" vertical="top" wrapText="1"/>
    </xf>
    <xf numFmtId="170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justify" vertical="justify"/>
    </xf>
    <xf numFmtId="0" fontId="38" fillId="0" borderId="4" xfId="0" applyFont="1" applyBorder="1" applyAlignment="1">
      <alignment horizontal="justify" vertical="top"/>
    </xf>
    <xf numFmtId="0" fontId="18" fillId="0" borderId="4" xfId="0" applyFont="1" applyBorder="1" applyAlignment="1">
      <alignment horizontal="left" vertical="center"/>
    </xf>
    <xf numFmtId="165" fontId="19" fillId="0" borderId="4" xfId="0" applyNumberFormat="1" applyFont="1" applyBorder="1" applyAlignment="1">
      <alignment horizontal="center" vertical="center"/>
    </xf>
    <xf numFmtId="0" fontId="20" fillId="0" borderId="0" xfId="6" applyFont="1" applyAlignment="1">
      <alignment vertical="top" wrapText="1"/>
    </xf>
    <xf numFmtId="0" fontId="42" fillId="0" borderId="0" xfId="0" applyFont="1" applyAlignment="1">
      <alignment horizontal="justify" vertical="center"/>
    </xf>
    <xf numFmtId="0" fontId="0" fillId="0" borderId="4" xfId="0" applyBorder="1" applyAlignment="1">
      <alignment wrapText="1"/>
    </xf>
    <xf numFmtId="0" fontId="0" fillId="0" borderId="4" xfId="0" applyBorder="1"/>
    <xf numFmtId="0" fontId="32" fillId="6" borderId="4" xfId="6" applyFont="1" applyFill="1" applyBorder="1" applyAlignment="1">
      <alignment horizontal="left" vertical="center"/>
    </xf>
    <xf numFmtId="0" fontId="39" fillId="6" borderId="4" xfId="6" applyFont="1" applyFill="1" applyBorder="1" applyAlignment="1">
      <alignment vertical="center"/>
    </xf>
    <xf numFmtId="0" fontId="26" fillId="0" borderId="4" xfId="6" applyFont="1" applyBorder="1" applyAlignment="1">
      <alignment horizontal="left" vertical="center"/>
    </xf>
    <xf numFmtId="0" fontId="37" fillId="6" borderId="4" xfId="6" applyFont="1" applyFill="1" applyBorder="1" applyAlignment="1">
      <alignment horizontal="left" vertical="center"/>
    </xf>
    <xf numFmtId="0" fontId="18" fillId="7" borderId="4" xfId="3" applyFont="1" applyFill="1" applyBorder="1" applyAlignment="1">
      <alignment vertical="center" wrapText="1"/>
    </xf>
    <xf numFmtId="0" fontId="18" fillId="0" borderId="4" xfId="0" applyFont="1" applyBorder="1" applyAlignment="1">
      <alignment vertical="center"/>
    </xf>
    <xf numFmtId="0" fontId="18" fillId="6" borderId="4" xfId="6" applyFont="1" applyFill="1" applyBorder="1" applyAlignment="1">
      <alignment vertical="center"/>
    </xf>
    <xf numFmtId="0" fontId="18" fillId="0" borderId="4" xfId="3" applyFont="1" applyBorder="1" applyAlignment="1">
      <alignment vertical="center" wrapText="1"/>
    </xf>
    <xf numFmtId="0" fontId="17" fillId="0" borderId="0" xfId="6" applyFont="1" applyAlignment="1">
      <alignment horizontal="right"/>
    </xf>
    <xf numFmtId="0" fontId="43" fillId="0" borderId="0" xfId="6" applyFont="1" applyAlignment="1">
      <alignment horizontal="right"/>
    </xf>
    <xf numFmtId="0" fontId="15" fillId="0" borderId="0" xfId="6" applyFont="1" applyAlignment="1">
      <alignment horizontal="left"/>
    </xf>
    <xf numFmtId="0" fontId="15" fillId="0" borderId="0" xfId="6" applyFont="1" applyAlignment="1">
      <alignment horizontal="left" vertical="center"/>
    </xf>
    <xf numFmtId="0" fontId="24" fillId="0" borderId="0" xfId="6" applyFont="1" applyAlignment="1">
      <alignment horizontal="center" vertical="center"/>
    </xf>
    <xf numFmtId="0" fontId="23" fillId="0" borderId="0" xfId="6" applyFont="1" applyAlignment="1">
      <alignment horizontal="center" vertical="center"/>
    </xf>
    <xf numFmtId="0" fontId="16" fillId="0" borderId="0" xfId="6" applyFont="1" applyAlignment="1">
      <alignment horizontal="center" vertical="center" wrapText="1"/>
    </xf>
    <xf numFmtId="0" fontId="16" fillId="0" borderId="0" xfId="6" applyFont="1" applyAlignment="1">
      <alignment horizontal="left" vertical="center" wrapText="1"/>
    </xf>
    <xf numFmtId="0" fontId="42" fillId="0" borderId="0" xfId="0" applyFont="1" applyAlignment="1">
      <alignment horizontal="justify" vertical="top" wrapText="1"/>
    </xf>
    <xf numFmtId="0" fontId="16" fillId="7" borderId="4" xfId="3" applyFont="1" applyFill="1" applyBorder="1" applyAlignment="1">
      <alignment horizontal="left" vertical="center" wrapText="1"/>
    </xf>
    <xf numFmtId="0" fontId="16" fillId="7" borderId="5" xfId="3" applyFont="1" applyFill="1" applyBorder="1" applyAlignment="1">
      <alignment horizontal="left" vertical="center" wrapText="1"/>
    </xf>
    <xf numFmtId="0" fontId="16" fillId="7" borderId="6" xfId="3" applyFont="1" applyFill="1" applyBorder="1" applyAlignment="1">
      <alignment horizontal="left" vertical="center" wrapText="1"/>
    </xf>
    <xf numFmtId="0" fontId="34" fillId="0" borderId="0" xfId="2" applyFont="1" applyAlignment="1">
      <alignment horizontal="center" vertical="top"/>
    </xf>
    <xf numFmtId="0" fontId="35" fillId="0" borderId="0" xfId="6" applyFont="1" applyAlignment="1">
      <alignment horizontal="center" vertical="center" wrapText="1"/>
    </xf>
    <xf numFmtId="0" fontId="33" fillId="0" borderId="0" xfId="2" applyFont="1" applyAlignment="1">
      <alignment horizontal="center" vertical="center"/>
    </xf>
  </cellXfs>
  <cellStyles count="9">
    <cellStyle name="Euro" xfId="4" xr:uid="{00000000-0005-0000-0000-000000000000}"/>
    <cellStyle name="Millares 2" xfId="5" xr:uid="{00000000-0005-0000-0000-000001000000}"/>
    <cellStyle name="Millares 3" xfId="8" xr:uid="{00000000-0005-0000-0000-000002000000}"/>
    <cellStyle name="Moneda 2" xfId="1" xr:uid="{00000000-0005-0000-0000-000003000000}"/>
    <cellStyle name="Moneda 3" xfId="7" xr:uid="{00000000-0005-0000-0000-000004000000}"/>
    <cellStyle name="Normal" xfId="0" builtinId="0"/>
    <cellStyle name="Normal 2" xfId="6" xr:uid="{00000000-0005-0000-0000-000006000000}"/>
    <cellStyle name="Normal 2_CAT._DE_CPTOS._EDIF._DE_9_AUL._DE_2_NIVS." xfId="3" xr:uid="{00000000-0005-0000-0000-000007000000}"/>
    <cellStyle name="Normal 2_CAT2°ETAPA. DE CONP. EDFIC. DE 9 AULAS CON ANEXOS 2008" xfId="2" xr:uid="{00000000-0005-0000-0000-000008000000}"/>
  </cellStyles>
  <dxfs count="0"/>
  <tableStyles count="0" defaultTableStyle="TableStyleMedium9" defaultPivotStyle="PivotStyleLight16"/>
  <colors>
    <mruColors>
      <color rgb="FF542804"/>
      <color rgb="FF783A06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510988</xdr:colOff>
      <xdr:row>0</xdr:row>
      <xdr:rowOff>143435</xdr:rowOff>
    </xdr:from>
    <xdr:to>
      <xdr:col>3</xdr:col>
      <xdr:colOff>16035</xdr:colOff>
      <xdr:row>4</xdr:row>
      <xdr:rowOff>97472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988" y="143435"/>
          <a:ext cx="923365" cy="9727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226602</xdr:colOff>
      <xdr:row>0</xdr:row>
      <xdr:rowOff>66261</xdr:rowOff>
    </xdr:from>
    <xdr:to>
      <xdr:col>1</xdr:col>
      <xdr:colOff>129705</xdr:colOff>
      <xdr:row>3</xdr:row>
      <xdr:rowOff>208754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02" y="66261"/>
          <a:ext cx="860076" cy="901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42"/>
  <sheetViews>
    <sheetView tabSelected="1" view="pageBreakPreview" topLeftCell="A13" zoomScale="120" zoomScaleSheetLayoutView="120" workbookViewId="0">
      <selection activeCell="M41" sqref="M41"/>
    </sheetView>
  </sheetViews>
  <sheetFormatPr baseColWidth="10" defaultRowHeight="13.2"/>
  <cols>
    <col min="1" max="8" width="6.6640625" style="4" customWidth="1"/>
    <col min="9" max="9" width="25.5546875" style="4" customWidth="1"/>
    <col min="10" max="10" width="24.33203125" style="4" customWidth="1"/>
    <col min="11" max="11" width="8.6640625" style="4" customWidth="1"/>
    <col min="12" max="12" width="15" style="4" bestFit="1" customWidth="1"/>
    <col min="13" max="13" width="14.33203125" style="4" customWidth="1"/>
    <col min="14" max="256" width="11.44140625" style="4"/>
    <col min="257" max="257" width="15.6640625" style="4" customWidth="1"/>
    <col min="258" max="262" width="11.44140625" style="4"/>
    <col min="263" max="263" width="8.6640625" style="4" customWidth="1"/>
    <col min="264" max="264" width="9.88671875" style="4" customWidth="1"/>
    <col min="265" max="265" width="9.5546875" style="4" customWidth="1"/>
    <col min="266" max="266" width="22.6640625" style="4" customWidth="1"/>
    <col min="267" max="267" width="12.5546875" style="4" customWidth="1"/>
    <col min="268" max="512" width="11.44140625" style="4"/>
    <col min="513" max="513" width="15.6640625" style="4" customWidth="1"/>
    <col min="514" max="518" width="11.44140625" style="4"/>
    <col min="519" max="519" width="8.6640625" style="4" customWidth="1"/>
    <col min="520" max="520" width="9.88671875" style="4" customWidth="1"/>
    <col min="521" max="521" width="9.5546875" style="4" customWidth="1"/>
    <col min="522" max="522" width="22.6640625" style="4" customWidth="1"/>
    <col min="523" max="523" width="12.5546875" style="4" customWidth="1"/>
    <col min="524" max="768" width="11.44140625" style="4"/>
    <col min="769" max="769" width="15.6640625" style="4" customWidth="1"/>
    <col min="770" max="774" width="11.44140625" style="4"/>
    <col min="775" max="775" width="8.6640625" style="4" customWidth="1"/>
    <col min="776" max="776" width="9.88671875" style="4" customWidth="1"/>
    <col min="777" max="777" width="9.5546875" style="4" customWidth="1"/>
    <col min="778" max="778" width="22.6640625" style="4" customWidth="1"/>
    <col min="779" max="779" width="12.5546875" style="4" customWidth="1"/>
    <col min="780" max="1024" width="11.44140625" style="4"/>
    <col min="1025" max="1025" width="15.6640625" style="4" customWidth="1"/>
    <col min="1026" max="1030" width="11.44140625" style="4"/>
    <col min="1031" max="1031" width="8.6640625" style="4" customWidth="1"/>
    <col min="1032" max="1032" width="9.88671875" style="4" customWidth="1"/>
    <col min="1033" max="1033" width="9.5546875" style="4" customWidth="1"/>
    <col min="1034" max="1034" width="22.6640625" style="4" customWidth="1"/>
    <col min="1035" max="1035" width="12.5546875" style="4" customWidth="1"/>
    <col min="1036" max="1280" width="11.44140625" style="4"/>
    <col min="1281" max="1281" width="15.6640625" style="4" customWidth="1"/>
    <col min="1282" max="1286" width="11.44140625" style="4"/>
    <col min="1287" max="1287" width="8.6640625" style="4" customWidth="1"/>
    <col min="1288" max="1288" width="9.88671875" style="4" customWidth="1"/>
    <col min="1289" max="1289" width="9.5546875" style="4" customWidth="1"/>
    <col min="1290" max="1290" width="22.6640625" style="4" customWidth="1"/>
    <col min="1291" max="1291" width="12.5546875" style="4" customWidth="1"/>
    <col min="1292" max="1536" width="11.44140625" style="4"/>
    <col min="1537" max="1537" width="15.6640625" style="4" customWidth="1"/>
    <col min="1538" max="1542" width="11.44140625" style="4"/>
    <col min="1543" max="1543" width="8.6640625" style="4" customWidth="1"/>
    <col min="1544" max="1544" width="9.88671875" style="4" customWidth="1"/>
    <col min="1545" max="1545" width="9.5546875" style="4" customWidth="1"/>
    <col min="1546" max="1546" width="22.6640625" style="4" customWidth="1"/>
    <col min="1547" max="1547" width="12.5546875" style="4" customWidth="1"/>
    <col min="1548" max="1792" width="11.44140625" style="4"/>
    <col min="1793" max="1793" width="15.6640625" style="4" customWidth="1"/>
    <col min="1794" max="1798" width="11.44140625" style="4"/>
    <col min="1799" max="1799" width="8.6640625" style="4" customWidth="1"/>
    <col min="1800" max="1800" width="9.88671875" style="4" customWidth="1"/>
    <col min="1801" max="1801" width="9.5546875" style="4" customWidth="1"/>
    <col min="1802" max="1802" width="22.6640625" style="4" customWidth="1"/>
    <col min="1803" max="1803" width="12.5546875" style="4" customWidth="1"/>
    <col min="1804" max="2048" width="11.44140625" style="4"/>
    <col min="2049" max="2049" width="15.6640625" style="4" customWidth="1"/>
    <col min="2050" max="2054" width="11.44140625" style="4"/>
    <col min="2055" max="2055" width="8.6640625" style="4" customWidth="1"/>
    <col min="2056" max="2056" width="9.88671875" style="4" customWidth="1"/>
    <col min="2057" max="2057" width="9.5546875" style="4" customWidth="1"/>
    <col min="2058" max="2058" width="22.6640625" style="4" customWidth="1"/>
    <col min="2059" max="2059" width="12.5546875" style="4" customWidth="1"/>
    <col min="2060" max="2304" width="11.44140625" style="4"/>
    <col min="2305" max="2305" width="15.6640625" style="4" customWidth="1"/>
    <col min="2306" max="2310" width="11.44140625" style="4"/>
    <col min="2311" max="2311" width="8.6640625" style="4" customWidth="1"/>
    <col min="2312" max="2312" width="9.88671875" style="4" customWidth="1"/>
    <col min="2313" max="2313" width="9.5546875" style="4" customWidth="1"/>
    <col min="2314" max="2314" width="22.6640625" style="4" customWidth="1"/>
    <col min="2315" max="2315" width="12.5546875" style="4" customWidth="1"/>
    <col min="2316" max="2560" width="11.44140625" style="4"/>
    <col min="2561" max="2561" width="15.6640625" style="4" customWidth="1"/>
    <col min="2562" max="2566" width="11.44140625" style="4"/>
    <col min="2567" max="2567" width="8.6640625" style="4" customWidth="1"/>
    <col min="2568" max="2568" width="9.88671875" style="4" customWidth="1"/>
    <col min="2569" max="2569" width="9.5546875" style="4" customWidth="1"/>
    <col min="2570" max="2570" width="22.6640625" style="4" customWidth="1"/>
    <col min="2571" max="2571" width="12.5546875" style="4" customWidth="1"/>
    <col min="2572" max="2816" width="11.44140625" style="4"/>
    <col min="2817" max="2817" width="15.6640625" style="4" customWidth="1"/>
    <col min="2818" max="2822" width="11.44140625" style="4"/>
    <col min="2823" max="2823" width="8.6640625" style="4" customWidth="1"/>
    <col min="2824" max="2824" width="9.88671875" style="4" customWidth="1"/>
    <col min="2825" max="2825" width="9.5546875" style="4" customWidth="1"/>
    <col min="2826" max="2826" width="22.6640625" style="4" customWidth="1"/>
    <col min="2827" max="2827" width="12.5546875" style="4" customWidth="1"/>
    <col min="2828" max="3072" width="11.44140625" style="4"/>
    <col min="3073" max="3073" width="15.6640625" style="4" customWidth="1"/>
    <col min="3074" max="3078" width="11.44140625" style="4"/>
    <col min="3079" max="3079" width="8.6640625" style="4" customWidth="1"/>
    <col min="3080" max="3080" width="9.88671875" style="4" customWidth="1"/>
    <col min="3081" max="3081" width="9.5546875" style="4" customWidth="1"/>
    <col min="3082" max="3082" width="22.6640625" style="4" customWidth="1"/>
    <col min="3083" max="3083" width="12.5546875" style="4" customWidth="1"/>
    <col min="3084" max="3328" width="11.44140625" style="4"/>
    <col min="3329" max="3329" width="15.6640625" style="4" customWidth="1"/>
    <col min="3330" max="3334" width="11.44140625" style="4"/>
    <col min="3335" max="3335" width="8.6640625" style="4" customWidth="1"/>
    <col min="3336" max="3336" width="9.88671875" style="4" customWidth="1"/>
    <col min="3337" max="3337" width="9.5546875" style="4" customWidth="1"/>
    <col min="3338" max="3338" width="22.6640625" style="4" customWidth="1"/>
    <col min="3339" max="3339" width="12.5546875" style="4" customWidth="1"/>
    <col min="3340" max="3584" width="11.44140625" style="4"/>
    <col min="3585" max="3585" width="15.6640625" style="4" customWidth="1"/>
    <col min="3586" max="3590" width="11.44140625" style="4"/>
    <col min="3591" max="3591" width="8.6640625" style="4" customWidth="1"/>
    <col min="3592" max="3592" width="9.88671875" style="4" customWidth="1"/>
    <col min="3593" max="3593" width="9.5546875" style="4" customWidth="1"/>
    <col min="3594" max="3594" width="22.6640625" style="4" customWidth="1"/>
    <col min="3595" max="3595" width="12.5546875" style="4" customWidth="1"/>
    <col min="3596" max="3840" width="11.44140625" style="4"/>
    <col min="3841" max="3841" width="15.6640625" style="4" customWidth="1"/>
    <col min="3842" max="3846" width="11.44140625" style="4"/>
    <col min="3847" max="3847" width="8.6640625" style="4" customWidth="1"/>
    <col min="3848" max="3848" width="9.88671875" style="4" customWidth="1"/>
    <col min="3849" max="3849" width="9.5546875" style="4" customWidth="1"/>
    <col min="3850" max="3850" width="22.6640625" style="4" customWidth="1"/>
    <col min="3851" max="3851" width="12.5546875" style="4" customWidth="1"/>
    <col min="3852" max="4096" width="11.44140625" style="4"/>
    <col min="4097" max="4097" width="15.6640625" style="4" customWidth="1"/>
    <col min="4098" max="4102" width="11.44140625" style="4"/>
    <col min="4103" max="4103" width="8.6640625" style="4" customWidth="1"/>
    <col min="4104" max="4104" width="9.88671875" style="4" customWidth="1"/>
    <col min="4105" max="4105" width="9.5546875" style="4" customWidth="1"/>
    <col min="4106" max="4106" width="22.6640625" style="4" customWidth="1"/>
    <col min="4107" max="4107" width="12.5546875" style="4" customWidth="1"/>
    <col min="4108" max="4352" width="11.44140625" style="4"/>
    <col min="4353" max="4353" width="15.6640625" style="4" customWidth="1"/>
    <col min="4354" max="4358" width="11.44140625" style="4"/>
    <col min="4359" max="4359" width="8.6640625" style="4" customWidth="1"/>
    <col min="4360" max="4360" width="9.88671875" style="4" customWidth="1"/>
    <col min="4361" max="4361" width="9.5546875" style="4" customWidth="1"/>
    <col min="4362" max="4362" width="22.6640625" style="4" customWidth="1"/>
    <col min="4363" max="4363" width="12.5546875" style="4" customWidth="1"/>
    <col min="4364" max="4608" width="11.44140625" style="4"/>
    <col min="4609" max="4609" width="15.6640625" style="4" customWidth="1"/>
    <col min="4610" max="4614" width="11.44140625" style="4"/>
    <col min="4615" max="4615" width="8.6640625" style="4" customWidth="1"/>
    <col min="4616" max="4616" width="9.88671875" style="4" customWidth="1"/>
    <col min="4617" max="4617" width="9.5546875" style="4" customWidth="1"/>
    <col min="4618" max="4618" width="22.6640625" style="4" customWidth="1"/>
    <col min="4619" max="4619" width="12.5546875" style="4" customWidth="1"/>
    <col min="4620" max="4864" width="11.44140625" style="4"/>
    <col min="4865" max="4865" width="15.6640625" style="4" customWidth="1"/>
    <col min="4866" max="4870" width="11.44140625" style="4"/>
    <col min="4871" max="4871" width="8.6640625" style="4" customWidth="1"/>
    <col min="4872" max="4872" width="9.88671875" style="4" customWidth="1"/>
    <col min="4873" max="4873" width="9.5546875" style="4" customWidth="1"/>
    <col min="4874" max="4874" width="22.6640625" style="4" customWidth="1"/>
    <col min="4875" max="4875" width="12.5546875" style="4" customWidth="1"/>
    <col min="4876" max="5120" width="11.44140625" style="4"/>
    <col min="5121" max="5121" width="15.6640625" style="4" customWidth="1"/>
    <col min="5122" max="5126" width="11.44140625" style="4"/>
    <col min="5127" max="5127" width="8.6640625" style="4" customWidth="1"/>
    <col min="5128" max="5128" width="9.88671875" style="4" customWidth="1"/>
    <col min="5129" max="5129" width="9.5546875" style="4" customWidth="1"/>
    <col min="5130" max="5130" width="22.6640625" style="4" customWidth="1"/>
    <col min="5131" max="5131" width="12.5546875" style="4" customWidth="1"/>
    <col min="5132" max="5376" width="11.44140625" style="4"/>
    <col min="5377" max="5377" width="15.6640625" style="4" customWidth="1"/>
    <col min="5378" max="5382" width="11.44140625" style="4"/>
    <col min="5383" max="5383" width="8.6640625" style="4" customWidth="1"/>
    <col min="5384" max="5384" width="9.88671875" style="4" customWidth="1"/>
    <col min="5385" max="5385" width="9.5546875" style="4" customWidth="1"/>
    <col min="5386" max="5386" width="22.6640625" style="4" customWidth="1"/>
    <col min="5387" max="5387" width="12.5546875" style="4" customWidth="1"/>
    <col min="5388" max="5632" width="11.44140625" style="4"/>
    <col min="5633" max="5633" width="15.6640625" style="4" customWidth="1"/>
    <col min="5634" max="5638" width="11.44140625" style="4"/>
    <col min="5639" max="5639" width="8.6640625" style="4" customWidth="1"/>
    <col min="5640" max="5640" width="9.88671875" style="4" customWidth="1"/>
    <col min="5641" max="5641" width="9.5546875" style="4" customWidth="1"/>
    <col min="5642" max="5642" width="22.6640625" style="4" customWidth="1"/>
    <col min="5643" max="5643" width="12.5546875" style="4" customWidth="1"/>
    <col min="5644" max="5888" width="11.44140625" style="4"/>
    <col min="5889" max="5889" width="15.6640625" style="4" customWidth="1"/>
    <col min="5890" max="5894" width="11.44140625" style="4"/>
    <col min="5895" max="5895" width="8.6640625" style="4" customWidth="1"/>
    <col min="5896" max="5896" width="9.88671875" style="4" customWidth="1"/>
    <col min="5897" max="5897" width="9.5546875" style="4" customWidth="1"/>
    <col min="5898" max="5898" width="22.6640625" style="4" customWidth="1"/>
    <col min="5899" max="5899" width="12.5546875" style="4" customWidth="1"/>
    <col min="5900" max="6144" width="11.44140625" style="4"/>
    <col min="6145" max="6145" width="15.6640625" style="4" customWidth="1"/>
    <col min="6146" max="6150" width="11.44140625" style="4"/>
    <col min="6151" max="6151" width="8.6640625" style="4" customWidth="1"/>
    <col min="6152" max="6152" width="9.88671875" style="4" customWidth="1"/>
    <col min="6153" max="6153" width="9.5546875" style="4" customWidth="1"/>
    <col min="6154" max="6154" width="22.6640625" style="4" customWidth="1"/>
    <col min="6155" max="6155" width="12.5546875" style="4" customWidth="1"/>
    <col min="6156" max="6400" width="11.44140625" style="4"/>
    <col min="6401" max="6401" width="15.6640625" style="4" customWidth="1"/>
    <col min="6402" max="6406" width="11.44140625" style="4"/>
    <col min="6407" max="6407" width="8.6640625" style="4" customWidth="1"/>
    <col min="6408" max="6408" width="9.88671875" style="4" customWidth="1"/>
    <col min="6409" max="6409" width="9.5546875" style="4" customWidth="1"/>
    <col min="6410" max="6410" width="22.6640625" style="4" customWidth="1"/>
    <col min="6411" max="6411" width="12.5546875" style="4" customWidth="1"/>
    <col min="6412" max="6656" width="11.44140625" style="4"/>
    <col min="6657" max="6657" width="15.6640625" style="4" customWidth="1"/>
    <col min="6658" max="6662" width="11.44140625" style="4"/>
    <col min="6663" max="6663" width="8.6640625" style="4" customWidth="1"/>
    <col min="6664" max="6664" width="9.88671875" style="4" customWidth="1"/>
    <col min="6665" max="6665" width="9.5546875" style="4" customWidth="1"/>
    <col min="6666" max="6666" width="22.6640625" style="4" customWidth="1"/>
    <col min="6667" max="6667" width="12.5546875" style="4" customWidth="1"/>
    <col min="6668" max="6912" width="11.44140625" style="4"/>
    <col min="6913" max="6913" width="15.6640625" style="4" customWidth="1"/>
    <col min="6914" max="6918" width="11.44140625" style="4"/>
    <col min="6919" max="6919" width="8.6640625" style="4" customWidth="1"/>
    <col min="6920" max="6920" width="9.88671875" style="4" customWidth="1"/>
    <col min="6921" max="6921" width="9.5546875" style="4" customWidth="1"/>
    <col min="6922" max="6922" width="22.6640625" style="4" customWidth="1"/>
    <col min="6923" max="6923" width="12.5546875" style="4" customWidth="1"/>
    <col min="6924" max="7168" width="11.44140625" style="4"/>
    <col min="7169" max="7169" width="15.6640625" style="4" customWidth="1"/>
    <col min="7170" max="7174" width="11.44140625" style="4"/>
    <col min="7175" max="7175" width="8.6640625" style="4" customWidth="1"/>
    <col min="7176" max="7176" width="9.88671875" style="4" customWidth="1"/>
    <col min="7177" max="7177" width="9.5546875" style="4" customWidth="1"/>
    <col min="7178" max="7178" width="22.6640625" style="4" customWidth="1"/>
    <col min="7179" max="7179" width="12.5546875" style="4" customWidth="1"/>
    <col min="7180" max="7424" width="11.44140625" style="4"/>
    <col min="7425" max="7425" width="15.6640625" style="4" customWidth="1"/>
    <col min="7426" max="7430" width="11.44140625" style="4"/>
    <col min="7431" max="7431" width="8.6640625" style="4" customWidth="1"/>
    <col min="7432" max="7432" width="9.88671875" style="4" customWidth="1"/>
    <col min="7433" max="7433" width="9.5546875" style="4" customWidth="1"/>
    <col min="7434" max="7434" width="22.6640625" style="4" customWidth="1"/>
    <col min="7435" max="7435" width="12.5546875" style="4" customWidth="1"/>
    <col min="7436" max="7680" width="11.44140625" style="4"/>
    <col min="7681" max="7681" width="15.6640625" style="4" customWidth="1"/>
    <col min="7682" max="7686" width="11.44140625" style="4"/>
    <col min="7687" max="7687" width="8.6640625" style="4" customWidth="1"/>
    <col min="7688" max="7688" width="9.88671875" style="4" customWidth="1"/>
    <col min="7689" max="7689" width="9.5546875" style="4" customWidth="1"/>
    <col min="7690" max="7690" width="22.6640625" style="4" customWidth="1"/>
    <col min="7691" max="7691" width="12.5546875" style="4" customWidth="1"/>
    <col min="7692" max="7936" width="11.44140625" style="4"/>
    <col min="7937" max="7937" width="15.6640625" style="4" customWidth="1"/>
    <col min="7938" max="7942" width="11.44140625" style="4"/>
    <col min="7943" max="7943" width="8.6640625" style="4" customWidth="1"/>
    <col min="7944" max="7944" width="9.88671875" style="4" customWidth="1"/>
    <col min="7945" max="7945" width="9.5546875" style="4" customWidth="1"/>
    <col min="7946" max="7946" width="22.6640625" style="4" customWidth="1"/>
    <col min="7947" max="7947" width="12.5546875" style="4" customWidth="1"/>
    <col min="7948" max="8192" width="11.44140625" style="4"/>
    <col min="8193" max="8193" width="15.6640625" style="4" customWidth="1"/>
    <col min="8194" max="8198" width="11.44140625" style="4"/>
    <col min="8199" max="8199" width="8.6640625" style="4" customWidth="1"/>
    <col min="8200" max="8200" width="9.88671875" style="4" customWidth="1"/>
    <col min="8201" max="8201" width="9.5546875" style="4" customWidth="1"/>
    <col min="8202" max="8202" width="22.6640625" style="4" customWidth="1"/>
    <col min="8203" max="8203" width="12.5546875" style="4" customWidth="1"/>
    <col min="8204" max="8448" width="11.44140625" style="4"/>
    <col min="8449" max="8449" width="15.6640625" style="4" customWidth="1"/>
    <col min="8450" max="8454" width="11.44140625" style="4"/>
    <col min="8455" max="8455" width="8.6640625" style="4" customWidth="1"/>
    <col min="8456" max="8456" width="9.88671875" style="4" customWidth="1"/>
    <col min="8457" max="8457" width="9.5546875" style="4" customWidth="1"/>
    <col min="8458" max="8458" width="22.6640625" style="4" customWidth="1"/>
    <col min="8459" max="8459" width="12.5546875" style="4" customWidth="1"/>
    <col min="8460" max="8704" width="11.44140625" style="4"/>
    <col min="8705" max="8705" width="15.6640625" style="4" customWidth="1"/>
    <col min="8706" max="8710" width="11.44140625" style="4"/>
    <col min="8711" max="8711" width="8.6640625" style="4" customWidth="1"/>
    <col min="8712" max="8712" width="9.88671875" style="4" customWidth="1"/>
    <col min="8713" max="8713" width="9.5546875" style="4" customWidth="1"/>
    <col min="8714" max="8714" width="22.6640625" style="4" customWidth="1"/>
    <col min="8715" max="8715" width="12.5546875" style="4" customWidth="1"/>
    <col min="8716" max="8960" width="11.44140625" style="4"/>
    <col min="8961" max="8961" width="15.6640625" style="4" customWidth="1"/>
    <col min="8962" max="8966" width="11.44140625" style="4"/>
    <col min="8967" max="8967" width="8.6640625" style="4" customWidth="1"/>
    <col min="8968" max="8968" width="9.88671875" style="4" customWidth="1"/>
    <col min="8969" max="8969" width="9.5546875" style="4" customWidth="1"/>
    <col min="8970" max="8970" width="22.6640625" style="4" customWidth="1"/>
    <col min="8971" max="8971" width="12.5546875" style="4" customWidth="1"/>
    <col min="8972" max="9216" width="11.44140625" style="4"/>
    <col min="9217" max="9217" width="15.6640625" style="4" customWidth="1"/>
    <col min="9218" max="9222" width="11.44140625" style="4"/>
    <col min="9223" max="9223" width="8.6640625" style="4" customWidth="1"/>
    <col min="9224" max="9224" width="9.88671875" style="4" customWidth="1"/>
    <col min="9225" max="9225" width="9.5546875" style="4" customWidth="1"/>
    <col min="9226" max="9226" width="22.6640625" style="4" customWidth="1"/>
    <col min="9227" max="9227" width="12.5546875" style="4" customWidth="1"/>
    <col min="9228" max="9472" width="11.44140625" style="4"/>
    <col min="9473" max="9473" width="15.6640625" style="4" customWidth="1"/>
    <col min="9474" max="9478" width="11.44140625" style="4"/>
    <col min="9479" max="9479" width="8.6640625" style="4" customWidth="1"/>
    <col min="9480" max="9480" width="9.88671875" style="4" customWidth="1"/>
    <col min="9481" max="9481" width="9.5546875" style="4" customWidth="1"/>
    <col min="9482" max="9482" width="22.6640625" style="4" customWidth="1"/>
    <col min="9483" max="9483" width="12.5546875" style="4" customWidth="1"/>
    <col min="9484" max="9728" width="11.44140625" style="4"/>
    <col min="9729" max="9729" width="15.6640625" style="4" customWidth="1"/>
    <col min="9730" max="9734" width="11.44140625" style="4"/>
    <col min="9735" max="9735" width="8.6640625" style="4" customWidth="1"/>
    <col min="9736" max="9736" width="9.88671875" style="4" customWidth="1"/>
    <col min="9737" max="9737" width="9.5546875" style="4" customWidth="1"/>
    <col min="9738" max="9738" width="22.6640625" style="4" customWidth="1"/>
    <col min="9739" max="9739" width="12.5546875" style="4" customWidth="1"/>
    <col min="9740" max="9984" width="11.44140625" style="4"/>
    <col min="9985" max="9985" width="15.6640625" style="4" customWidth="1"/>
    <col min="9986" max="9990" width="11.44140625" style="4"/>
    <col min="9991" max="9991" width="8.6640625" style="4" customWidth="1"/>
    <col min="9992" max="9992" width="9.88671875" style="4" customWidth="1"/>
    <col min="9993" max="9993" width="9.5546875" style="4" customWidth="1"/>
    <col min="9994" max="9994" width="22.6640625" style="4" customWidth="1"/>
    <col min="9995" max="9995" width="12.5546875" style="4" customWidth="1"/>
    <col min="9996" max="10240" width="11.44140625" style="4"/>
    <col min="10241" max="10241" width="15.6640625" style="4" customWidth="1"/>
    <col min="10242" max="10246" width="11.44140625" style="4"/>
    <col min="10247" max="10247" width="8.6640625" style="4" customWidth="1"/>
    <col min="10248" max="10248" width="9.88671875" style="4" customWidth="1"/>
    <col min="10249" max="10249" width="9.5546875" style="4" customWidth="1"/>
    <col min="10250" max="10250" width="22.6640625" style="4" customWidth="1"/>
    <col min="10251" max="10251" width="12.5546875" style="4" customWidth="1"/>
    <col min="10252" max="10496" width="11.44140625" style="4"/>
    <col min="10497" max="10497" width="15.6640625" style="4" customWidth="1"/>
    <col min="10498" max="10502" width="11.44140625" style="4"/>
    <col min="10503" max="10503" width="8.6640625" style="4" customWidth="1"/>
    <col min="10504" max="10504" width="9.88671875" style="4" customWidth="1"/>
    <col min="10505" max="10505" width="9.5546875" style="4" customWidth="1"/>
    <col min="10506" max="10506" width="22.6640625" style="4" customWidth="1"/>
    <col min="10507" max="10507" width="12.5546875" style="4" customWidth="1"/>
    <col min="10508" max="10752" width="11.44140625" style="4"/>
    <col min="10753" max="10753" width="15.6640625" style="4" customWidth="1"/>
    <col min="10754" max="10758" width="11.44140625" style="4"/>
    <col min="10759" max="10759" width="8.6640625" style="4" customWidth="1"/>
    <col min="10760" max="10760" width="9.88671875" style="4" customWidth="1"/>
    <col min="10761" max="10761" width="9.5546875" style="4" customWidth="1"/>
    <col min="10762" max="10762" width="22.6640625" style="4" customWidth="1"/>
    <col min="10763" max="10763" width="12.5546875" style="4" customWidth="1"/>
    <col min="10764" max="11008" width="11.44140625" style="4"/>
    <col min="11009" max="11009" width="15.6640625" style="4" customWidth="1"/>
    <col min="11010" max="11014" width="11.44140625" style="4"/>
    <col min="11015" max="11015" width="8.6640625" style="4" customWidth="1"/>
    <col min="11016" max="11016" width="9.88671875" style="4" customWidth="1"/>
    <col min="11017" max="11017" width="9.5546875" style="4" customWidth="1"/>
    <col min="11018" max="11018" width="22.6640625" style="4" customWidth="1"/>
    <col min="11019" max="11019" width="12.5546875" style="4" customWidth="1"/>
    <col min="11020" max="11264" width="11.44140625" style="4"/>
    <col min="11265" max="11265" width="15.6640625" style="4" customWidth="1"/>
    <col min="11266" max="11270" width="11.44140625" style="4"/>
    <col min="11271" max="11271" width="8.6640625" style="4" customWidth="1"/>
    <col min="11272" max="11272" width="9.88671875" style="4" customWidth="1"/>
    <col min="11273" max="11273" width="9.5546875" style="4" customWidth="1"/>
    <col min="11274" max="11274" width="22.6640625" style="4" customWidth="1"/>
    <col min="11275" max="11275" width="12.5546875" style="4" customWidth="1"/>
    <col min="11276" max="11520" width="11.44140625" style="4"/>
    <col min="11521" max="11521" width="15.6640625" style="4" customWidth="1"/>
    <col min="11522" max="11526" width="11.44140625" style="4"/>
    <col min="11527" max="11527" width="8.6640625" style="4" customWidth="1"/>
    <col min="11528" max="11528" width="9.88671875" style="4" customWidth="1"/>
    <col min="11529" max="11529" width="9.5546875" style="4" customWidth="1"/>
    <col min="11530" max="11530" width="22.6640625" style="4" customWidth="1"/>
    <col min="11531" max="11531" width="12.5546875" style="4" customWidth="1"/>
    <col min="11532" max="11776" width="11.44140625" style="4"/>
    <col min="11777" max="11777" width="15.6640625" style="4" customWidth="1"/>
    <col min="11778" max="11782" width="11.44140625" style="4"/>
    <col min="11783" max="11783" width="8.6640625" style="4" customWidth="1"/>
    <col min="11784" max="11784" width="9.88671875" style="4" customWidth="1"/>
    <col min="11785" max="11785" width="9.5546875" style="4" customWidth="1"/>
    <col min="11786" max="11786" width="22.6640625" style="4" customWidth="1"/>
    <col min="11787" max="11787" width="12.5546875" style="4" customWidth="1"/>
    <col min="11788" max="12032" width="11.44140625" style="4"/>
    <col min="12033" max="12033" width="15.6640625" style="4" customWidth="1"/>
    <col min="12034" max="12038" width="11.44140625" style="4"/>
    <col min="12039" max="12039" width="8.6640625" style="4" customWidth="1"/>
    <col min="12040" max="12040" width="9.88671875" style="4" customWidth="1"/>
    <col min="12041" max="12041" width="9.5546875" style="4" customWidth="1"/>
    <col min="12042" max="12042" width="22.6640625" style="4" customWidth="1"/>
    <col min="12043" max="12043" width="12.5546875" style="4" customWidth="1"/>
    <col min="12044" max="12288" width="11.44140625" style="4"/>
    <col min="12289" max="12289" width="15.6640625" style="4" customWidth="1"/>
    <col min="12290" max="12294" width="11.44140625" style="4"/>
    <col min="12295" max="12295" width="8.6640625" style="4" customWidth="1"/>
    <col min="12296" max="12296" width="9.88671875" style="4" customWidth="1"/>
    <col min="12297" max="12297" width="9.5546875" style="4" customWidth="1"/>
    <col min="12298" max="12298" width="22.6640625" style="4" customWidth="1"/>
    <col min="12299" max="12299" width="12.5546875" style="4" customWidth="1"/>
    <col min="12300" max="12544" width="11.44140625" style="4"/>
    <col min="12545" max="12545" width="15.6640625" style="4" customWidth="1"/>
    <col min="12546" max="12550" width="11.44140625" style="4"/>
    <col min="12551" max="12551" width="8.6640625" style="4" customWidth="1"/>
    <col min="12552" max="12552" width="9.88671875" style="4" customWidth="1"/>
    <col min="12553" max="12553" width="9.5546875" style="4" customWidth="1"/>
    <col min="12554" max="12554" width="22.6640625" style="4" customWidth="1"/>
    <col min="12555" max="12555" width="12.5546875" style="4" customWidth="1"/>
    <col min="12556" max="12800" width="11.44140625" style="4"/>
    <col min="12801" max="12801" width="15.6640625" style="4" customWidth="1"/>
    <col min="12802" max="12806" width="11.44140625" style="4"/>
    <col min="12807" max="12807" width="8.6640625" style="4" customWidth="1"/>
    <col min="12808" max="12808" width="9.88671875" style="4" customWidth="1"/>
    <col min="12809" max="12809" width="9.5546875" style="4" customWidth="1"/>
    <col min="12810" max="12810" width="22.6640625" style="4" customWidth="1"/>
    <col min="12811" max="12811" width="12.5546875" style="4" customWidth="1"/>
    <col min="12812" max="13056" width="11.44140625" style="4"/>
    <col min="13057" max="13057" width="15.6640625" style="4" customWidth="1"/>
    <col min="13058" max="13062" width="11.44140625" style="4"/>
    <col min="13063" max="13063" width="8.6640625" style="4" customWidth="1"/>
    <col min="13064" max="13064" width="9.88671875" style="4" customWidth="1"/>
    <col min="13065" max="13065" width="9.5546875" style="4" customWidth="1"/>
    <col min="13066" max="13066" width="22.6640625" style="4" customWidth="1"/>
    <col min="13067" max="13067" width="12.5546875" style="4" customWidth="1"/>
    <col min="13068" max="13312" width="11.44140625" style="4"/>
    <col min="13313" max="13313" width="15.6640625" style="4" customWidth="1"/>
    <col min="13314" max="13318" width="11.44140625" style="4"/>
    <col min="13319" max="13319" width="8.6640625" style="4" customWidth="1"/>
    <col min="13320" max="13320" width="9.88671875" style="4" customWidth="1"/>
    <col min="13321" max="13321" width="9.5546875" style="4" customWidth="1"/>
    <col min="13322" max="13322" width="22.6640625" style="4" customWidth="1"/>
    <col min="13323" max="13323" width="12.5546875" style="4" customWidth="1"/>
    <col min="13324" max="13568" width="11.44140625" style="4"/>
    <col min="13569" max="13569" width="15.6640625" style="4" customWidth="1"/>
    <col min="13570" max="13574" width="11.44140625" style="4"/>
    <col min="13575" max="13575" width="8.6640625" style="4" customWidth="1"/>
    <col min="13576" max="13576" width="9.88671875" style="4" customWidth="1"/>
    <col min="13577" max="13577" width="9.5546875" style="4" customWidth="1"/>
    <col min="13578" max="13578" width="22.6640625" style="4" customWidth="1"/>
    <col min="13579" max="13579" width="12.5546875" style="4" customWidth="1"/>
    <col min="13580" max="13824" width="11.44140625" style="4"/>
    <col min="13825" max="13825" width="15.6640625" style="4" customWidth="1"/>
    <col min="13826" max="13830" width="11.44140625" style="4"/>
    <col min="13831" max="13831" width="8.6640625" style="4" customWidth="1"/>
    <col min="13832" max="13832" width="9.88671875" style="4" customWidth="1"/>
    <col min="13833" max="13833" width="9.5546875" style="4" customWidth="1"/>
    <col min="13834" max="13834" width="22.6640625" style="4" customWidth="1"/>
    <col min="13835" max="13835" width="12.5546875" style="4" customWidth="1"/>
    <col min="13836" max="14080" width="11.44140625" style="4"/>
    <col min="14081" max="14081" width="15.6640625" style="4" customWidth="1"/>
    <col min="14082" max="14086" width="11.44140625" style="4"/>
    <col min="14087" max="14087" width="8.6640625" style="4" customWidth="1"/>
    <col min="14088" max="14088" width="9.88671875" style="4" customWidth="1"/>
    <col min="14089" max="14089" width="9.5546875" style="4" customWidth="1"/>
    <col min="14090" max="14090" width="22.6640625" style="4" customWidth="1"/>
    <col min="14091" max="14091" width="12.5546875" style="4" customWidth="1"/>
    <col min="14092" max="14336" width="11.44140625" style="4"/>
    <col min="14337" max="14337" width="15.6640625" style="4" customWidth="1"/>
    <col min="14338" max="14342" width="11.44140625" style="4"/>
    <col min="14343" max="14343" width="8.6640625" style="4" customWidth="1"/>
    <col min="14344" max="14344" width="9.88671875" style="4" customWidth="1"/>
    <col min="14345" max="14345" width="9.5546875" style="4" customWidth="1"/>
    <col min="14346" max="14346" width="22.6640625" style="4" customWidth="1"/>
    <col min="14347" max="14347" width="12.5546875" style="4" customWidth="1"/>
    <col min="14348" max="14592" width="11.44140625" style="4"/>
    <col min="14593" max="14593" width="15.6640625" style="4" customWidth="1"/>
    <col min="14594" max="14598" width="11.44140625" style="4"/>
    <col min="14599" max="14599" width="8.6640625" style="4" customWidth="1"/>
    <col min="14600" max="14600" width="9.88671875" style="4" customWidth="1"/>
    <col min="14601" max="14601" width="9.5546875" style="4" customWidth="1"/>
    <col min="14602" max="14602" width="22.6640625" style="4" customWidth="1"/>
    <col min="14603" max="14603" width="12.5546875" style="4" customWidth="1"/>
    <col min="14604" max="14848" width="11.44140625" style="4"/>
    <col min="14849" max="14849" width="15.6640625" style="4" customWidth="1"/>
    <col min="14850" max="14854" width="11.44140625" style="4"/>
    <col min="14855" max="14855" width="8.6640625" style="4" customWidth="1"/>
    <col min="14856" max="14856" width="9.88671875" style="4" customWidth="1"/>
    <col min="14857" max="14857" width="9.5546875" style="4" customWidth="1"/>
    <col min="14858" max="14858" width="22.6640625" style="4" customWidth="1"/>
    <col min="14859" max="14859" width="12.5546875" style="4" customWidth="1"/>
    <col min="14860" max="15104" width="11.44140625" style="4"/>
    <col min="15105" max="15105" width="15.6640625" style="4" customWidth="1"/>
    <col min="15106" max="15110" width="11.44140625" style="4"/>
    <col min="15111" max="15111" width="8.6640625" style="4" customWidth="1"/>
    <col min="15112" max="15112" width="9.88671875" style="4" customWidth="1"/>
    <col min="15113" max="15113" width="9.5546875" style="4" customWidth="1"/>
    <col min="15114" max="15114" width="22.6640625" style="4" customWidth="1"/>
    <col min="15115" max="15115" width="12.5546875" style="4" customWidth="1"/>
    <col min="15116" max="15360" width="11.44140625" style="4"/>
    <col min="15361" max="15361" width="15.6640625" style="4" customWidth="1"/>
    <col min="15362" max="15366" width="11.44140625" style="4"/>
    <col min="15367" max="15367" width="8.6640625" style="4" customWidth="1"/>
    <col min="15368" max="15368" width="9.88671875" style="4" customWidth="1"/>
    <col min="15369" max="15369" width="9.5546875" style="4" customWidth="1"/>
    <col min="15370" max="15370" width="22.6640625" style="4" customWidth="1"/>
    <col min="15371" max="15371" width="12.5546875" style="4" customWidth="1"/>
    <col min="15372" max="15616" width="11.44140625" style="4"/>
    <col min="15617" max="15617" width="15.6640625" style="4" customWidth="1"/>
    <col min="15618" max="15622" width="11.44140625" style="4"/>
    <col min="15623" max="15623" width="8.6640625" style="4" customWidth="1"/>
    <col min="15624" max="15624" width="9.88671875" style="4" customWidth="1"/>
    <col min="15625" max="15625" width="9.5546875" style="4" customWidth="1"/>
    <col min="15626" max="15626" width="22.6640625" style="4" customWidth="1"/>
    <col min="15627" max="15627" width="12.5546875" style="4" customWidth="1"/>
    <col min="15628" max="15872" width="11.44140625" style="4"/>
    <col min="15873" max="15873" width="15.6640625" style="4" customWidth="1"/>
    <col min="15874" max="15878" width="11.44140625" style="4"/>
    <col min="15879" max="15879" width="8.6640625" style="4" customWidth="1"/>
    <col min="15880" max="15880" width="9.88671875" style="4" customWidth="1"/>
    <col min="15881" max="15881" width="9.5546875" style="4" customWidth="1"/>
    <col min="15882" max="15882" width="22.6640625" style="4" customWidth="1"/>
    <col min="15883" max="15883" width="12.5546875" style="4" customWidth="1"/>
    <col min="15884" max="16128" width="11.44140625" style="4"/>
    <col min="16129" max="16129" width="15.6640625" style="4" customWidth="1"/>
    <col min="16130" max="16134" width="11.44140625" style="4"/>
    <col min="16135" max="16135" width="8.6640625" style="4" customWidth="1"/>
    <col min="16136" max="16136" width="9.88671875" style="4" customWidth="1"/>
    <col min="16137" max="16137" width="9.5546875" style="4" customWidth="1"/>
    <col min="16138" max="16138" width="22.6640625" style="4" customWidth="1"/>
    <col min="16139" max="16139" width="12.5546875" style="4" customWidth="1"/>
    <col min="16140" max="16384" width="11.44140625" style="4"/>
  </cols>
  <sheetData>
    <row r="3" spans="1:11" ht="32.25" customHeight="1">
      <c r="A3" s="138" t="s">
        <v>21</v>
      </c>
      <c r="B3" s="138"/>
      <c r="C3" s="138"/>
      <c r="D3" s="138"/>
      <c r="E3" s="138"/>
      <c r="F3" s="138"/>
      <c r="G3" s="138"/>
      <c r="H3" s="138"/>
      <c r="I3" s="138"/>
      <c r="J3" s="138"/>
      <c r="K3" s="15"/>
    </row>
    <row r="4" spans="1:11" ht="21" customHeight="1">
      <c r="A4" s="139" t="s">
        <v>22</v>
      </c>
      <c r="B4" s="139"/>
      <c r="C4" s="139"/>
      <c r="D4" s="139"/>
      <c r="E4" s="139"/>
      <c r="F4" s="139"/>
      <c r="G4" s="139"/>
      <c r="H4" s="139"/>
      <c r="I4" s="139"/>
      <c r="J4" s="139"/>
      <c r="K4" s="16"/>
    </row>
    <row r="5" spans="1:11" ht="12" customHeight="1">
      <c r="A5" s="33"/>
      <c r="B5" s="33"/>
      <c r="C5" s="33"/>
      <c r="D5" s="33"/>
      <c r="E5" s="33"/>
      <c r="F5" s="33"/>
      <c r="G5" s="33"/>
      <c r="H5" s="33"/>
      <c r="I5" s="33"/>
      <c r="J5" s="33"/>
      <c r="K5" s="16"/>
    </row>
    <row r="6" spans="1:11" ht="6" customHeight="1">
      <c r="A6" s="33"/>
      <c r="B6" s="33"/>
      <c r="C6" s="33"/>
      <c r="D6" s="33"/>
      <c r="E6" s="33"/>
      <c r="F6" s="33"/>
      <c r="G6" s="33"/>
      <c r="H6" s="33"/>
      <c r="I6" s="33"/>
      <c r="J6" s="33"/>
      <c r="K6" s="16"/>
    </row>
    <row r="7" spans="1:11" ht="25.5" customHeight="1">
      <c r="A7" s="140" t="s">
        <v>25</v>
      </c>
      <c r="B7" s="140"/>
      <c r="C7" s="140"/>
      <c r="D7" s="140"/>
      <c r="E7" s="140"/>
      <c r="F7" s="140"/>
      <c r="G7" s="140"/>
      <c r="H7" s="140"/>
      <c r="I7" s="140"/>
      <c r="J7" s="140"/>
      <c r="K7" s="17"/>
    </row>
    <row r="8" spans="1:11" ht="10.5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7"/>
    </row>
    <row r="9" spans="1:11" ht="15.75" customHeight="1">
      <c r="A9" s="141" t="s">
        <v>14</v>
      </c>
      <c r="B9" s="141"/>
      <c r="C9" s="141"/>
      <c r="D9" s="141"/>
      <c r="E9" s="141"/>
      <c r="F9" s="141"/>
      <c r="G9" s="141"/>
      <c r="H9" s="141"/>
      <c r="I9" s="141"/>
      <c r="J9" s="141"/>
      <c r="K9" s="17"/>
    </row>
    <row r="10" spans="1:11" ht="9.75" customHeight="1">
      <c r="A10" s="123"/>
      <c r="B10" s="122"/>
      <c r="C10" s="122"/>
      <c r="D10" s="122"/>
      <c r="E10" s="122"/>
      <c r="F10" s="122"/>
      <c r="G10" s="122"/>
      <c r="H10" s="122"/>
      <c r="I10" s="122"/>
      <c r="J10" s="122"/>
      <c r="K10" s="17"/>
    </row>
    <row r="11" spans="1:11" ht="201.75" customHeight="1">
      <c r="A11" s="142" t="s">
        <v>104</v>
      </c>
      <c r="B11" s="142"/>
      <c r="C11" s="142"/>
      <c r="D11" s="142"/>
      <c r="E11" s="142"/>
      <c r="F11" s="142"/>
      <c r="G11" s="142"/>
      <c r="H11" s="142"/>
      <c r="I11" s="142"/>
      <c r="J11" s="142"/>
      <c r="K11" s="5"/>
    </row>
    <row r="12" spans="1:11" ht="207.75" customHeight="1">
      <c r="A12" s="142"/>
      <c r="B12" s="142"/>
      <c r="C12" s="142"/>
      <c r="D12" s="142"/>
      <c r="E12" s="142"/>
      <c r="F12" s="142"/>
      <c r="G12" s="142"/>
      <c r="H12" s="142"/>
      <c r="I12" s="142"/>
      <c r="J12" s="142"/>
      <c r="K12" s="5"/>
    </row>
    <row r="13" spans="1:11" ht="6.7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</row>
    <row r="14" spans="1:11" ht="16.2">
      <c r="A14" s="20"/>
      <c r="B14" s="21"/>
      <c r="C14" s="21" t="s">
        <v>5</v>
      </c>
      <c r="D14" s="21"/>
      <c r="E14" s="22"/>
      <c r="F14" s="22"/>
      <c r="G14" s="22"/>
      <c r="H14" s="21"/>
      <c r="I14" s="21"/>
      <c r="J14" s="23" t="s">
        <v>6</v>
      </c>
      <c r="K14" s="7"/>
    </row>
    <row r="15" spans="1:11" ht="16.2">
      <c r="A15" s="136" t="s">
        <v>33</v>
      </c>
      <c r="B15" s="136"/>
      <c r="C15" s="136"/>
      <c r="D15" s="136"/>
      <c r="E15" s="136"/>
      <c r="F15" s="136"/>
      <c r="G15" s="136"/>
      <c r="H15" s="136"/>
      <c r="I15" s="21"/>
      <c r="J15" s="23" t="s">
        <v>7</v>
      </c>
      <c r="K15" s="7"/>
    </row>
    <row r="16" spans="1:11" ht="16.2">
      <c r="A16" s="136" t="s">
        <v>34</v>
      </c>
      <c r="B16" s="136"/>
      <c r="C16" s="136"/>
      <c r="D16" s="136"/>
      <c r="E16" s="136"/>
      <c r="F16" s="136"/>
      <c r="G16" s="136"/>
      <c r="H16" s="136"/>
      <c r="I16" s="21"/>
      <c r="J16" s="21"/>
      <c r="K16" s="6"/>
    </row>
    <row r="17" spans="1:13" ht="16.2">
      <c r="A17" s="20"/>
      <c r="B17" s="21" t="s">
        <v>12</v>
      </c>
      <c r="C17" s="137" t="s">
        <v>18</v>
      </c>
      <c r="D17" s="137"/>
      <c r="E17" s="137"/>
      <c r="F17" s="22"/>
      <c r="G17" s="22"/>
      <c r="H17" s="21"/>
      <c r="I17" s="21"/>
      <c r="J17" s="24">
        <f>+CATALOGO!G20</f>
        <v>0</v>
      </c>
      <c r="K17" s="6"/>
    </row>
    <row r="18" spans="1:13" ht="15" customHeight="1">
      <c r="A18" s="20"/>
      <c r="B18" s="21" t="s">
        <v>19</v>
      </c>
      <c r="C18" s="26" t="s">
        <v>15</v>
      </c>
      <c r="D18" s="26"/>
      <c r="E18" s="26"/>
      <c r="F18" s="22"/>
      <c r="G18" s="22"/>
      <c r="H18" s="21"/>
      <c r="I18" s="21"/>
      <c r="J18" s="25">
        <f>+CATALOGO!G26</f>
        <v>0</v>
      </c>
      <c r="K18" s="6"/>
    </row>
    <row r="19" spans="1:13" ht="15" customHeight="1">
      <c r="A19" s="20"/>
      <c r="B19" s="21" t="s">
        <v>8</v>
      </c>
      <c r="C19" s="26" t="s">
        <v>23</v>
      </c>
      <c r="D19" s="26"/>
      <c r="E19" s="26"/>
      <c r="F19" s="22"/>
      <c r="G19" s="22"/>
      <c r="H19" s="21"/>
      <c r="I19" s="21"/>
      <c r="J19" s="25">
        <f>+CATALOGO!G30</f>
        <v>0</v>
      </c>
      <c r="K19" s="6"/>
    </row>
    <row r="20" spans="1:13" ht="15" customHeight="1">
      <c r="A20" s="20"/>
      <c r="B20" s="21" t="s">
        <v>16</v>
      </c>
      <c r="C20" s="26" t="s">
        <v>9</v>
      </c>
      <c r="D20" s="26"/>
      <c r="E20" s="26"/>
      <c r="F20" s="22"/>
      <c r="G20" s="22"/>
      <c r="H20" s="21"/>
      <c r="I20" s="21"/>
      <c r="J20" s="25">
        <f>+CATALOGO!G36</f>
        <v>0</v>
      </c>
      <c r="K20" s="6"/>
    </row>
    <row r="21" spans="1:13" ht="15" customHeight="1">
      <c r="A21" s="136" t="s">
        <v>35</v>
      </c>
      <c r="B21" s="136"/>
      <c r="C21" s="136"/>
      <c r="D21" s="136"/>
      <c r="E21" s="136"/>
      <c r="F21" s="136"/>
      <c r="G21" s="136"/>
      <c r="H21" s="136"/>
      <c r="I21" s="21"/>
      <c r="J21" s="27"/>
      <c r="K21" s="6"/>
    </row>
    <row r="22" spans="1:13" ht="15" customHeight="1">
      <c r="A22" s="20"/>
      <c r="B22" s="21" t="s">
        <v>12</v>
      </c>
      <c r="C22" s="137" t="s">
        <v>18</v>
      </c>
      <c r="D22" s="137"/>
      <c r="E22" s="137"/>
      <c r="F22" s="22"/>
      <c r="G22" s="22"/>
      <c r="H22" s="21"/>
      <c r="I22" s="21"/>
      <c r="J22" s="24">
        <f>+CATALOGO!G48</f>
        <v>0</v>
      </c>
      <c r="K22" s="6"/>
    </row>
    <row r="23" spans="1:13" ht="17.100000000000001" customHeight="1">
      <c r="A23" s="20"/>
      <c r="B23" s="21" t="s">
        <v>19</v>
      </c>
      <c r="C23" s="26" t="s">
        <v>15</v>
      </c>
      <c r="D23" s="26"/>
      <c r="E23" s="26"/>
      <c r="F23" s="22"/>
      <c r="G23" s="22"/>
      <c r="H23" s="21"/>
      <c r="I23" s="21"/>
      <c r="J23" s="25">
        <f>+CATALOGO!G54</f>
        <v>0</v>
      </c>
      <c r="K23" s="6"/>
    </row>
    <row r="24" spans="1:13" ht="17.100000000000001" customHeight="1">
      <c r="A24" s="20"/>
      <c r="B24" s="21" t="s">
        <v>16</v>
      </c>
      <c r="C24" s="26" t="s">
        <v>9</v>
      </c>
      <c r="D24" s="26"/>
      <c r="E24" s="26"/>
      <c r="F24" s="22"/>
      <c r="G24" s="22"/>
      <c r="H24" s="21"/>
      <c r="I24" s="21"/>
      <c r="J24" s="25">
        <f>+CATALOGO!G63</f>
        <v>0</v>
      </c>
      <c r="K24" s="6"/>
    </row>
    <row r="25" spans="1:13" ht="17.100000000000001" customHeight="1">
      <c r="A25" s="136" t="s">
        <v>68</v>
      </c>
      <c r="B25" s="136"/>
      <c r="C25" s="136"/>
      <c r="D25" s="136"/>
      <c r="E25" s="136"/>
      <c r="F25" s="136"/>
      <c r="G25" s="136"/>
      <c r="H25" s="136"/>
      <c r="I25" s="21"/>
      <c r="J25" s="27"/>
      <c r="K25" s="6"/>
    </row>
    <row r="26" spans="1:13" ht="17.100000000000001" customHeight="1">
      <c r="A26" s="136" t="s">
        <v>69</v>
      </c>
      <c r="B26" s="136"/>
      <c r="C26" s="136"/>
      <c r="D26" s="136"/>
      <c r="E26" s="136"/>
      <c r="F26" s="136"/>
      <c r="G26" s="136"/>
      <c r="H26" s="136"/>
      <c r="I26" s="21"/>
      <c r="J26" s="24"/>
      <c r="K26" s="6"/>
    </row>
    <row r="27" spans="1:13" ht="17.100000000000001" customHeight="1">
      <c r="A27" s="20"/>
      <c r="B27" s="21" t="s">
        <v>12</v>
      </c>
      <c r="C27" s="137" t="s">
        <v>18</v>
      </c>
      <c r="D27" s="137"/>
      <c r="E27" s="137"/>
      <c r="F27" s="22"/>
      <c r="G27" s="22"/>
      <c r="H27" s="21"/>
      <c r="I27" s="21"/>
      <c r="J27" s="25">
        <f>CATALOGO!G77</f>
        <v>0</v>
      </c>
      <c r="K27" s="6"/>
    </row>
    <row r="28" spans="1:13" ht="17.100000000000001" customHeight="1">
      <c r="A28" s="20"/>
      <c r="B28" s="21" t="s">
        <v>19</v>
      </c>
      <c r="C28" s="26" t="s">
        <v>15</v>
      </c>
      <c r="D28" s="26"/>
      <c r="E28" s="26"/>
      <c r="F28" s="22"/>
      <c r="G28" s="22"/>
      <c r="H28" s="21"/>
      <c r="I28" s="21"/>
      <c r="J28" s="25">
        <f>CATALOGO!G85</f>
        <v>0</v>
      </c>
      <c r="K28" s="6"/>
    </row>
    <row r="29" spans="1:13" ht="17.100000000000001" customHeight="1">
      <c r="A29" s="20"/>
      <c r="B29" s="21" t="s">
        <v>8</v>
      </c>
      <c r="C29" s="26" t="s">
        <v>23</v>
      </c>
      <c r="D29" s="26"/>
      <c r="E29" s="26"/>
      <c r="F29" s="22"/>
      <c r="G29" s="22"/>
      <c r="H29" s="21"/>
      <c r="I29" s="21"/>
      <c r="J29" s="25">
        <f>CATALOGO!G89</f>
        <v>0</v>
      </c>
      <c r="K29" s="6"/>
    </row>
    <row r="30" spans="1:13" ht="17.100000000000001" customHeight="1">
      <c r="A30" s="20"/>
      <c r="B30" s="21" t="s">
        <v>16</v>
      </c>
      <c r="C30" s="26" t="s">
        <v>9</v>
      </c>
      <c r="D30" s="26"/>
      <c r="E30" s="26"/>
      <c r="F30" s="22"/>
      <c r="G30" s="22"/>
      <c r="H30" s="21"/>
      <c r="I30" s="21"/>
      <c r="J30" s="25">
        <f>CATALOGO!G97</f>
        <v>0</v>
      </c>
      <c r="K30" s="6"/>
    </row>
    <row r="31" spans="1:13" ht="15">
      <c r="A31" s="20"/>
      <c r="B31" s="21"/>
      <c r="C31" s="22"/>
      <c r="D31" s="22"/>
      <c r="E31" s="22"/>
      <c r="F31" s="22"/>
      <c r="G31" s="22"/>
      <c r="H31" s="21"/>
      <c r="I31" s="28"/>
      <c r="J31" s="29"/>
      <c r="K31" s="8"/>
    </row>
    <row r="32" spans="1:13" ht="15">
      <c r="A32" s="20"/>
      <c r="B32" s="22"/>
      <c r="C32" s="22"/>
      <c r="D32" s="22"/>
      <c r="E32" s="22"/>
      <c r="F32" s="22"/>
      <c r="G32" s="22"/>
      <c r="H32" s="26"/>
      <c r="I32" s="30" t="s">
        <v>10</v>
      </c>
      <c r="J32" s="29">
        <f>+SUM(J17:J30)</f>
        <v>0</v>
      </c>
      <c r="K32" s="8"/>
      <c r="L32" s="46"/>
      <c r="M32" s="46"/>
    </row>
    <row r="33" spans="1:12" ht="15">
      <c r="A33" s="20"/>
      <c r="B33" s="22"/>
      <c r="C33" s="22"/>
      <c r="D33" s="22"/>
      <c r="E33" s="22"/>
      <c r="F33" s="22"/>
      <c r="G33" s="22"/>
      <c r="H33" s="26"/>
      <c r="I33" s="30"/>
      <c r="J33" s="31"/>
      <c r="K33" s="8"/>
      <c r="L33" s="46"/>
    </row>
    <row r="34" spans="1:12" ht="15">
      <c r="A34" s="20"/>
      <c r="B34" s="22"/>
      <c r="C34" s="22"/>
      <c r="D34" s="22"/>
      <c r="E34" s="22"/>
      <c r="F34" s="22"/>
      <c r="G34" s="22"/>
      <c r="H34" s="26"/>
      <c r="I34" s="30" t="s">
        <v>13</v>
      </c>
      <c r="J34" s="32">
        <f>J32*16%</f>
        <v>0</v>
      </c>
      <c r="K34" s="8"/>
      <c r="L34" s="46"/>
    </row>
    <row r="35" spans="1:12" ht="15">
      <c r="A35" s="20"/>
      <c r="B35" s="22"/>
      <c r="C35" s="22"/>
      <c r="D35" s="22"/>
      <c r="E35" s="22"/>
      <c r="F35" s="22"/>
      <c r="G35" s="22"/>
      <c r="H35" s="26"/>
      <c r="I35" s="30"/>
      <c r="J35" s="29"/>
      <c r="K35" s="8"/>
      <c r="L35" s="46"/>
    </row>
    <row r="36" spans="1:12" ht="15">
      <c r="A36" s="20"/>
      <c r="B36" s="22"/>
      <c r="C36" s="22"/>
      <c r="D36" s="22"/>
      <c r="E36" s="22"/>
      <c r="F36" s="22"/>
      <c r="G36" s="22"/>
      <c r="H36" s="26"/>
      <c r="I36" s="30" t="s">
        <v>11</v>
      </c>
      <c r="J36" s="32">
        <f>SUM(J32,J34)</f>
        <v>0</v>
      </c>
      <c r="K36" s="8"/>
      <c r="L36" s="46"/>
    </row>
    <row r="37" spans="1:12">
      <c r="J37" s="9"/>
      <c r="L37" s="46"/>
    </row>
    <row r="38" spans="1:12" ht="14.4">
      <c r="F38" s="10"/>
      <c r="J38" s="134"/>
    </row>
    <row r="39" spans="1:12" ht="14.4">
      <c r="J39" s="134" t="s">
        <v>103</v>
      </c>
    </row>
    <row r="40" spans="1:12">
      <c r="F40" s="11"/>
    </row>
    <row r="41" spans="1:12">
      <c r="F41" s="10"/>
    </row>
    <row r="42" spans="1:12">
      <c r="E42" s="10"/>
    </row>
  </sheetData>
  <mergeCells count="13">
    <mergeCell ref="C17:E17"/>
    <mergeCell ref="A3:J3"/>
    <mergeCell ref="A4:J4"/>
    <mergeCell ref="A7:J7"/>
    <mergeCell ref="A9:J9"/>
    <mergeCell ref="A15:H15"/>
    <mergeCell ref="A16:H16"/>
    <mergeCell ref="A11:J12"/>
    <mergeCell ref="A21:H21"/>
    <mergeCell ref="C22:E22"/>
    <mergeCell ref="A25:H25"/>
    <mergeCell ref="A26:H26"/>
    <mergeCell ref="C27:E27"/>
  </mergeCells>
  <phoneticPr fontId="25" type="noConversion"/>
  <printOptions horizontalCentered="1"/>
  <pageMargins left="0.19685039370078741" right="0.19685039370078741" top="0.39370078740157483" bottom="0.39370078740157483" header="0" footer="0"/>
  <pageSetup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13"/>
  <sheetViews>
    <sheetView view="pageBreakPreview" topLeftCell="A93" zoomScale="130" zoomScaleSheetLayoutView="130" workbookViewId="0">
      <selection activeCell="D106" sqref="D106"/>
    </sheetView>
  </sheetViews>
  <sheetFormatPr baseColWidth="10" defaultRowHeight="12.9" customHeight="1"/>
  <cols>
    <col min="1" max="1" width="14" style="36" customWidth="1"/>
    <col min="2" max="2" width="49.33203125" customWidth="1"/>
    <col min="3" max="3" width="10.44140625" style="50" customWidth="1"/>
    <col min="4" max="4" width="12.6640625" style="65" customWidth="1"/>
    <col min="5" max="5" width="12.6640625" style="50" customWidth="1"/>
    <col min="6" max="6" width="22.6640625" style="50" customWidth="1"/>
    <col min="7" max="7" width="15.6640625" style="50" customWidth="1"/>
    <col min="8" max="8" width="11.44140625" customWidth="1"/>
    <col min="9" max="9" width="7.33203125" customWidth="1"/>
    <col min="10" max="10" width="17.6640625" customWidth="1"/>
  </cols>
  <sheetData>
    <row r="2" spans="1:12" ht="24" customHeight="1">
      <c r="A2" s="148" t="s">
        <v>24</v>
      </c>
      <c r="B2" s="148"/>
      <c r="C2" s="148"/>
      <c r="D2" s="148"/>
      <c r="E2" s="148"/>
      <c r="F2" s="148"/>
      <c r="G2" s="148"/>
      <c r="H2" s="70"/>
    </row>
    <row r="3" spans="1:12" s="2" customFormat="1" ht="22.8">
      <c r="A3" s="146" t="str">
        <f>PARTIDAS!A4</f>
        <v>TEHUANTEPEC   -    IXTEPEC    -    JUCHITÀN</v>
      </c>
      <c r="B3" s="146"/>
      <c r="C3" s="146"/>
      <c r="D3" s="146"/>
      <c r="E3" s="146"/>
      <c r="F3" s="146"/>
      <c r="G3" s="146"/>
    </row>
    <row r="4" spans="1:12" s="2" customFormat="1" ht="21.6" customHeight="1">
      <c r="A4" s="34"/>
      <c r="B4" s="18"/>
      <c r="C4" s="48"/>
      <c r="D4" s="63"/>
      <c r="E4" s="48"/>
      <c r="F4" s="48"/>
      <c r="G4" s="48"/>
    </row>
    <row r="5" spans="1:12" s="3" customFormat="1" ht="21" customHeight="1">
      <c r="A5" s="147" t="str">
        <f>+PARTIDAS!A7</f>
        <v>MANTENIMIENTO DE LAS INSTALACIONES Y ESPACIOS FISICOS DE LA UNIVERSIDAD DEL ISTMO</v>
      </c>
      <c r="B5" s="147"/>
      <c r="C5" s="147"/>
      <c r="D5" s="147"/>
      <c r="E5" s="147"/>
      <c r="F5" s="147"/>
      <c r="G5" s="147"/>
      <c r="H5" s="69"/>
      <c r="I5" s="12"/>
      <c r="J5" s="12"/>
    </row>
    <row r="6" spans="1:12" s="3" customFormat="1" ht="12.9" customHeight="1">
      <c r="A6" s="71"/>
      <c r="B6" s="71"/>
      <c r="C6" s="71"/>
      <c r="D6" s="71"/>
      <c r="E6" s="71"/>
      <c r="F6" s="71"/>
      <c r="G6" s="71"/>
      <c r="H6" s="69"/>
      <c r="I6" s="12"/>
      <c r="J6" s="12"/>
    </row>
    <row r="7" spans="1:12" s="3" customFormat="1" ht="12.9" customHeight="1">
      <c r="A7" s="147" t="s">
        <v>59</v>
      </c>
      <c r="B7" s="147"/>
      <c r="C7" s="147"/>
      <c r="D7" s="147"/>
      <c r="E7" s="147"/>
      <c r="F7" s="147"/>
      <c r="G7" s="147"/>
      <c r="H7" s="69"/>
      <c r="I7" s="12"/>
      <c r="J7" s="12"/>
    </row>
    <row r="8" spans="1:12" s="1" customFormat="1" ht="12.9" customHeight="1" thickBot="1">
      <c r="A8" s="35"/>
      <c r="B8" s="14"/>
      <c r="C8" s="49"/>
      <c r="D8" s="64"/>
      <c r="E8" s="49"/>
      <c r="F8" s="49"/>
      <c r="G8" s="49"/>
    </row>
    <row r="9" spans="1:12" s="13" customFormat="1" ht="15.6">
      <c r="A9" s="72" t="s">
        <v>0</v>
      </c>
      <c r="B9" s="73" t="s">
        <v>17</v>
      </c>
      <c r="C9" s="73" t="s">
        <v>1</v>
      </c>
      <c r="D9" s="74" t="s">
        <v>2</v>
      </c>
      <c r="E9" s="73" t="s">
        <v>3</v>
      </c>
      <c r="F9" s="73" t="s">
        <v>54</v>
      </c>
      <c r="G9" s="73" t="s">
        <v>4</v>
      </c>
    </row>
    <row r="10" spans="1:12" s="37" customFormat="1" ht="13.95" customHeight="1">
      <c r="A10" s="144" t="s">
        <v>33</v>
      </c>
      <c r="B10" s="145"/>
      <c r="C10" s="97"/>
      <c r="D10" s="98"/>
      <c r="E10" s="97"/>
      <c r="F10" s="97"/>
      <c r="G10" s="97"/>
    </row>
    <row r="11" spans="1:12" s="37" customFormat="1" ht="13.95" customHeight="1">
      <c r="A11" s="114"/>
      <c r="B11" s="99" t="s">
        <v>34</v>
      </c>
      <c r="C11" s="97"/>
      <c r="D11" s="98"/>
      <c r="E11" s="97"/>
      <c r="F11" s="97"/>
      <c r="G11" s="97"/>
    </row>
    <row r="12" spans="1:12" s="37" customFormat="1" ht="13.95" customHeight="1">
      <c r="A12" s="61"/>
      <c r="B12" s="127" t="s">
        <v>26</v>
      </c>
      <c r="C12" s="78"/>
      <c r="D12" s="79"/>
      <c r="E12" s="80"/>
      <c r="F12" s="80"/>
      <c r="G12" s="80"/>
      <c r="H12" s="60"/>
    </row>
    <row r="13" spans="1:12" s="37" customFormat="1" ht="71.400000000000006" customHeight="1">
      <c r="A13" s="51" t="s">
        <v>38</v>
      </c>
      <c r="B13" s="68" t="s">
        <v>71</v>
      </c>
      <c r="C13" s="75" t="s">
        <v>31</v>
      </c>
      <c r="D13" s="106">
        <v>10</v>
      </c>
      <c r="E13" s="108"/>
      <c r="F13" s="76"/>
      <c r="G13" s="109"/>
      <c r="H13" s="57"/>
      <c r="J13" s="58"/>
    </row>
    <row r="14" spans="1:12" s="37" customFormat="1" ht="58.8" customHeight="1">
      <c r="A14" s="51" t="s">
        <v>39</v>
      </c>
      <c r="B14" s="53" t="s">
        <v>48</v>
      </c>
      <c r="C14" s="75" t="s">
        <v>31</v>
      </c>
      <c r="D14" s="107">
        <v>11</v>
      </c>
      <c r="E14" s="108"/>
      <c r="F14" s="76"/>
      <c r="G14" s="108"/>
      <c r="H14" s="57"/>
      <c r="I14" s="56"/>
      <c r="J14" s="56"/>
      <c r="K14" s="56"/>
      <c r="L14" s="55"/>
    </row>
    <row r="15" spans="1:12" s="37" customFormat="1" ht="58.2" customHeight="1">
      <c r="A15" s="51" t="s">
        <v>40</v>
      </c>
      <c r="B15" s="53" t="s">
        <v>60</v>
      </c>
      <c r="C15" s="75" t="s">
        <v>31</v>
      </c>
      <c r="D15" s="107">
        <v>3</v>
      </c>
      <c r="E15" s="108"/>
      <c r="F15" s="76"/>
      <c r="G15" s="108"/>
      <c r="H15" s="57"/>
      <c r="I15" s="56"/>
      <c r="J15" s="56"/>
      <c r="K15" s="56"/>
      <c r="L15" s="55"/>
    </row>
    <row r="16" spans="1:12" s="37" customFormat="1" ht="63.75" customHeight="1">
      <c r="A16" s="51" t="s">
        <v>41</v>
      </c>
      <c r="B16" s="53" t="s">
        <v>49</v>
      </c>
      <c r="C16" s="62" t="s">
        <v>20</v>
      </c>
      <c r="D16" s="106">
        <v>26.85</v>
      </c>
      <c r="E16" s="108"/>
      <c r="F16" s="76"/>
      <c r="G16" s="108"/>
      <c r="H16" s="38"/>
      <c r="I16" s="39"/>
    </row>
    <row r="17" spans="1:10" s="37" customFormat="1" ht="60" customHeight="1">
      <c r="A17" s="51" t="s">
        <v>42</v>
      </c>
      <c r="B17" s="53" t="s">
        <v>105</v>
      </c>
      <c r="C17" s="62" t="s">
        <v>20</v>
      </c>
      <c r="D17" s="106">
        <v>14.51</v>
      </c>
      <c r="E17" s="108"/>
      <c r="F17" s="76"/>
      <c r="G17" s="108"/>
      <c r="H17" s="38"/>
      <c r="I17" s="39"/>
    </row>
    <row r="18" spans="1:10" s="37" customFormat="1" ht="57" customHeight="1">
      <c r="A18" s="51" t="s">
        <v>43</v>
      </c>
      <c r="B18" s="53" t="s">
        <v>82</v>
      </c>
      <c r="C18" s="62" t="s">
        <v>20</v>
      </c>
      <c r="D18" s="106">
        <v>3.5</v>
      </c>
      <c r="E18" s="108"/>
      <c r="F18" s="76"/>
      <c r="G18" s="108"/>
      <c r="H18" s="38"/>
      <c r="I18" s="39"/>
    </row>
    <row r="19" spans="1:10" s="37" customFormat="1" ht="9.9" customHeight="1">
      <c r="A19" s="51"/>
      <c r="B19" s="53"/>
      <c r="C19" s="62"/>
      <c r="D19" s="106"/>
      <c r="E19" s="108"/>
      <c r="F19" s="76"/>
      <c r="G19" s="108"/>
      <c r="H19" s="38"/>
      <c r="I19" s="39"/>
    </row>
    <row r="20" spans="1:10" s="37" customFormat="1" ht="13.95" customHeight="1">
      <c r="A20" s="128"/>
      <c r="B20" s="129" t="s">
        <v>50</v>
      </c>
      <c r="C20" s="78"/>
      <c r="D20" s="81"/>
      <c r="E20" s="82"/>
      <c r="F20" s="82"/>
      <c r="G20" s="110">
        <f>SUM(G13:G18)</f>
        <v>0</v>
      </c>
      <c r="H20" s="38"/>
      <c r="I20" s="39"/>
    </row>
    <row r="21" spans="1:10" s="37" customFormat="1" ht="13.95" customHeight="1">
      <c r="A21" s="128"/>
      <c r="B21" s="129" t="s">
        <v>27</v>
      </c>
      <c r="C21" s="83"/>
      <c r="D21" s="84"/>
      <c r="E21" s="85"/>
      <c r="F21" s="85"/>
      <c r="G21" s="85"/>
      <c r="H21" s="38"/>
      <c r="I21" s="39"/>
    </row>
    <row r="22" spans="1:10" s="37" customFormat="1" ht="125.4" customHeight="1">
      <c r="A22" s="51" t="s">
        <v>44</v>
      </c>
      <c r="B22" s="53" t="s">
        <v>106</v>
      </c>
      <c r="C22" s="62" t="s">
        <v>20</v>
      </c>
      <c r="D22" s="106">
        <v>4.2</v>
      </c>
      <c r="E22" s="108"/>
      <c r="F22" s="76"/>
      <c r="G22" s="108"/>
      <c r="H22" s="40"/>
      <c r="I22" s="39"/>
    </row>
    <row r="23" spans="1:10" s="37" customFormat="1" ht="104.4" customHeight="1">
      <c r="A23" s="51" t="s">
        <v>45</v>
      </c>
      <c r="B23" s="118" t="s">
        <v>100</v>
      </c>
      <c r="C23" s="62" t="s">
        <v>20</v>
      </c>
      <c r="D23" s="106">
        <v>26.85</v>
      </c>
      <c r="E23" s="108"/>
      <c r="F23" s="76"/>
      <c r="G23" s="108"/>
      <c r="H23" s="38"/>
      <c r="I23" s="39"/>
    </row>
    <row r="24" spans="1:10" s="37" customFormat="1" ht="99" customHeight="1">
      <c r="A24" s="51" t="s">
        <v>46</v>
      </c>
      <c r="B24" s="53" t="s">
        <v>101</v>
      </c>
      <c r="C24" s="62" t="s">
        <v>20</v>
      </c>
      <c r="D24" s="106">
        <v>14.51</v>
      </c>
      <c r="E24" s="108"/>
      <c r="F24" s="76"/>
      <c r="G24" s="108"/>
      <c r="H24" s="40"/>
      <c r="I24" s="39"/>
    </row>
    <row r="25" spans="1:10" s="37" customFormat="1" ht="9.9" customHeight="1">
      <c r="A25" s="51"/>
      <c r="B25" s="67"/>
      <c r="C25" s="62"/>
      <c r="D25" s="106"/>
      <c r="E25" s="108"/>
      <c r="F25" s="76"/>
      <c r="G25" s="108"/>
      <c r="H25" s="40"/>
      <c r="I25" s="39"/>
    </row>
    <row r="26" spans="1:10" s="37" customFormat="1" ht="13.95" customHeight="1">
      <c r="A26" s="128"/>
      <c r="B26" s="129" t="s">
        <v>51</v>
      </c>
      <c r="C26" s="86"/>
      <c r="D26" s="84"/>
      <c r="E26" s="87"/>
      <c r="F26" s="87"/>
      <c r="G26" s="110">
        <f>SUM(G22:G24)</f>
        <v>0</v>
      </c>
      <c r="H26" s="40"/>
      <c r="I26" s="41"/>
      <c r="J26" s="115"/>
    </row>
    <row r="27" spans="1:10" s="37" customFormat="1" ht="13.95" customHeight="1">
      <c r="A27" s="128"/>
      <c r="B27" s="129" t="s">
        <v>28</v>
      </c>
      <c r="C27" s="86"/>
      <c r="D27" s="84"/>
      <c r="E27" s="87"/>
      <c r="F27" s="87"/>
      <c r="G27" s="87"/>
      <c r="H27" s="40"/>
      <c r="I27" s="41"/>
    </row>
    <row r="28" spans="1:10" s="37" customFormat="1" ht="69.599999999999994" customHeight="1">
      <c r="A28" s="51" t="s">
        <v>55</v>
      </c>
      <c r="B28" s="67" t="s">
        <v>84</v>
      </c>
      <c r="C28" s="75" t="s">
        <v>31</v>
      </c>
      <c r="D28" s="106">
        <v>2</v>
      </c>
      <c r="E28" s="108"/>
      <c r="F28" s="52"/>
      <c r="G28" s="108"/>
      <c r="H28" s="40"/>
      <c r="I28" s="41"/>
    </row>
    <row r="29" spans="1:10" s="37" customFormat="1" ht="9.9" customHeight="1">
      <c r="A29" s="51"/>
      <c r="B29" s="67"/>
      <c r="C29" s="75"/>
      <c r="D29" s="106"/>
      <c r="E29" s="108"/>
      <c r="F29" s="52"/>
      <c r="G29" s="108"/>
      <c r="H29" s="40"/>
      <c r="I29" s="41"/>
    </row>
    <row r="30" spans="1:10" s="37" customFormat="1" ht="13.95" customHeight="1">
      <c r="A30" s="128"/>
      <c r="B30" s="129" t="s">
        <v>52</v>
      </c>
      <c r="C30" s="78"/>
      <c r="D30" s="81"/>
      <c r="E30" s="82"/>
      <c r="F30" s="82"/>
      <c r="G30" s="110">
        <f>SUM(G28:G28)</f>
        <v>0</v>
      </c>
      <c r="H30" s="38"/>
      <c r="I30" s="39"/>
    </row>
    <row r="31" spans="1:10" s="37" customFormat="1" ht="13.95" customHeight="1">
      <c r="A31" s="128"/>
      <c r="B31" s="129" t="s">
        <v>29</v>
      </c>
      <c r="C31" s="86"/>
      <c r="D31" s="84"/>
      <c r="E31" s="87"/>
      <c r="F31" s="87"/>
      <c r="G31" s="87"/>
      <c r="H31" s="40"/>
    </row>
    <row r="32" spans="1:10" s="37" customFormat="1" ht="13.95" customHeight="1">
      <c r="A32" s="128"/>
      <c r="B32" s="129" t="s">
        <v>83</v>
      </c>
      <c r="C32" s="86"/>
      <c r="D32" s="84"/>
      <c r="E32" s="87"/>
      <c r="F32" s="87"/>
      <c r="G32" s="87"/>
      <c r="H32" s="40"/>
    </row>
    <row r="33" spans="1:10" s="37" customFormat="1" ht="98.4" customHeight="1">
      <c r="A33" s="51" t="s">
        <v>56</v>
      </c>
      <c r="B33" s="53" t="s">
        <v>73</v>
      </c>
      <c r="C33" s="75" t="s">
        <v>31</v>
      </c>
      <c r="D33" s="106">
        <v>10</v>
      </c>
      <c r="E33" s="108"/>
      <c r="F33" s="66"/>
      <c r="G33" s="108"/>
      <c r="H33" s="40"/>
    </row>
    <row r="34" spans="1:10" s="37" customFormat="1" ht="84" customHeight="1">
      <c r="A34" s="51" t="s">
        <v>57</v>
      </c>
      <c r="B34" s="53" t="s">
        <v>74</v>
      </c>
      <c r="C34" s="75" t="s">
        <v>31</v>
      </c>
      <c r="D34" s="106">
        <v>4</v>
      </c>
      <c r="E34" s="108"/>
      <c r="F34" s="66"/>
      <c r="G34" s="108"/>
      <c r="H34" s="40"/>
    </row>
    <row r="35" spans="1:10" s="37" customFormat="1" ht="9.9" customHeight="1">
      <c r="A35" s="51"/>
      <c r="B35" s="53"/>
      <c r="C35" s="75"/>
      <c r="D35" s="106"/>
      <c r="E35" s="108"/>
      <c r="F35" s="66"/>
      <c r="G35" s="108"/>
      <c r="H35" s="40"/>
    </row>
    <row r="36" spans="1:10" s="37" customFormat="1" ht="13.95" customHeight="1">
      <c r="A36" s="128"/>
      <c r="B36" s="126" t="s">
        <v>53</v>
      </c>
      <c r="C36" s="78"/>
      <c r="D36" s="81"/>
      <c r="E36" s="82"/>
      <c r="F36" s="82"/>
      <c r="G36" s="110">
        <f>SUM(G33:G34)</f>
        <v>0</v>
      </c>
      <c r="H36" s="38"/>
      <c r="I36" s="39"/>
    </row>
    <row r="37" spans="1:10" s="90" customFormat="1" ht="13.95" customHeight="1">
      <c r="A37" s="93"/>
      <c r="B37" s="130" t="s">
        <v>36</v>
      </c>
      <c r="C37" s="100"/>
      <c r="D37" s="101"/>
      <c r="E37" s="102"/>
      <c r="F37" s="102"/>
      <c r="G37" s="111">
        <f>+G36+G30+G26+G20</f>
        <v>0</v>
      </c>
      <c r="H37" s="88"/>
      <c r="I37" s="89"/>
    </row>
    <row r="38" spans="1:10" s="90" customFormat="1" ht="13.95" customHeight="1">
      <c r="A38" s="94"/>
      <c r="B38" s="54"/>
      <c r="C38" s="103"/>
      <c r="D38" s="104"/>
      <c r="E38" s="105"/>
      <c r="F38" s="105"/>
      <c r="G38" s="105"/>
      <c r="H38" s="88"/>
      <c r="I38" s="89"/>
    </row>
    <row r="39" spans="1:10" s="90" customFormat="1" ht="13.95" customHeight="1">
      <c r="A39" s="131"/>
      <c r="B39" s="130" t="s">
        <v>35</v>
      </c>
      <c r="C39" s="100"/>
      <c r="D39" s="101"/>
      <c r="E39" s="102"/>
      <c r="F39" s="102"/>
      <c r="G39" s="102"/>
      <c r="I39" s="89"/>
    </row>
    <row r="40" spans="1:10" s="90" customFormat="1" ht="13.95" customHeight="1">
      <c r="A40" s="61"/>
      <c r="B40" s="132" t="s">
        <v>26</v>
      </c>
      <c r="C40" s="91"/>
      <c r="D40" s="79"/>
      <c r="E40" s="92"/>
      <c r="F40" s="92"/>
      <c r="G40" s="92"/>
      <c r="I40" s="89"/>
    </row>
    <row r="41" spans="1:10" s="37" customFormat="1" ht="74.400000000000006" customHeight="1">
      <c r="A41" s="51" t="s">
        <v>38</v>
      </c>
      <c r="B41" s="68" t="s">
        <v>71</v>
      </c>
      <c r="C41" s="75" t="s">
        <v>31</v>
      </c>
      <c r="D41" s="106">
        <v>3</v>
      </c>
      <c r="E41" s="108"/>
      <c r="F41" s="76"/>
      <c r="G41" s="109"/>
      <c r="H41" s="57"/>
      <c r="I41" s="41"/>
    </row>
    <row r="42" spans="1:10" s="37" customFormat="1" ht="60" customHeight="1">
      <c r="A42" s="51" t="s">
        <v>39</v>
      </c>
      <c r="B42" s="53" t="s">
        <v>48</v>
      </c>
      <c r="C42" s="75" t="s">
        <v>31</v>
      </c>
      <c r="D42" s="106">
        <v>3</v>
      </c>
      <c r="E42" s="108"/>
      <c r="F42" s="76"/>
      <c r="G42" s="108"/>
      <c r="H42" s="57"/>
      <c r="I42" s="41"/>
    </row>
    <row r="43" spans="1:10" s="37" customFormat="1" ht="70.8" customHeight="1">
      <c r="A43" s="51" t="s">
        <v>61</v>
      </c>
      <c r="B43" s="119" t="s">
        <v>75</v>
      </c>
      <c r="C43" s="62" t="s">
        <v>20</v>
      </c>
      <c r="D43" s="107">
        <v>1.82</v>
      </c>
      <c r="E43" s="108"/>
      <c r="F43" s="59"/>
      <c r="G43" s="108"/>
      <c r="H43" s="57"/>
    </row>
    <row r="44" spans="1:10" s="37" customFormat="1" ht="73.2" customHeight="1">
      <c r="A44" s="51" t="s">
        <v>62</v>
      </c>
      <c r="B44" s="53" t="s">
        <v>88</v>
      </c>
      <c r="C44" s="62" t="s">
        <v>20</v>
      </c>
      <c r="D44" s="107">
        <v>1.82</v>
      </c>
      <c r="E44" s="108"/>
      <c r="F44" s="59"/>
      <c r="G44" s="108"/>
      <c r="H44" s="113"/>
    </row>
    <row r="45" spans="1:10" s="37" customFormat="1" ht="73.2" customHeight="1">
      <c r="A45" s="51" t="s">
        <v>63</v>
      </c>
      <c r="B45" s="53" t="s">
        <v>76</v>
      </c>
      <c r="C45" s="62" t="s">
        <v>32</v>
      </c>
      <c r="D45" s="106">
        <v>2.6</v>
      </c>
      <c r="E45" s="108"/>
      <c r="F45" s="76"/>
      <c r="G45" s="108"/>
      <c r="H45" s="38"/>
    </row>
    <row r="46" spans="1:10" s="37" customFormat="1" ht="72.599999999999994" customHeight="1">
      <c r="A46" s="51" t="s">
        <v>64</v>
      </c>
      <c r="B46" s="53" t="s">
        <v>77</v>
      </c>
      <c r="C46" s="62" t="s">
        <v>32</v>
      </c>
      <c r="D46" s="106">
        <v>2.6</v>
      </c>
      <c r="E46" s="108"/>
      <c r="F46" s="76"/>
      <c r="G46" s="108"/>
      <c r="H46" s="113"/>
      <c r="J46" s="45"/>
    </row>
    <row r="47" spans="1:10" s="37" customFormat="1" ht="9.9" customHeight="1">
      <c r="A47" s="51"/>
      <c r="B47" s="53"/>
      <c r="C47" s="62"/>
      <c r="D47" s="106"/>
      <c r="E47" s="108"/>
      <c r="F47" s="76"/>
      <c r="G47" s="108"/>
      <c r="H47" s="113"/>
      <c r="J47" s="45"/>
    </row>
    <row r="48" spans="1:10" s="37" customFormat="1" ht="13.95" customHeight="1">
      <c r="A48" s="51"/>
      <c r="B48" s="129" t="s">
        <v>50</v>
      </c>
      <c r="C48" s="78"/>
      <c r="D48" s="81"/>
      <c r="E48" s="82"/>
      <c r="F48" s="82"/>
      <c r="G48" s="110">
        <f>SUM(G41:G46)</f>
        <v>0</v>
      </c>
      <c r="H48" s="38"/>
      <c r="J48" s="45"/>
    </row>
    <row r="49" spans="1:10" s="37" customFormat="1" ht="13.95" customHeight="1">
      <c r="A49" s="128"/>
      <c r="B49" s="126" t="s">
        <v>27</v>
      </c>
      <c r="C49" s="83"/>
      <c r="D49" s="84"/>
      <c r="E49" s="85"/>
      <c r="F49" s="85"/>
      <c r="G49" s="85"/>
      <c r="H49" s="40"/>
      <c r="J49" s="45"/>
    </row>
    <row r="50" spans="1:10" s="37" customFormat="1" ht="95.4" customHeight="1">
      <c r="A50" s="51" t="s">
        <v>45</v>
      </c>
      <c r="B50" s="53" t="s">
        <v>95</v>
      </c>
      <c r="C50" s="62" t="s">
        <v>20</v>
      </c>
      <c r="D50" s="106">
        <v>1.82</v>
      </c>
      <c r="E50" s="108"/>
      <c r="F50" s="96"/>
      <c r="G50" s="108"/>
      <c r="H50" s="40"/>
      <c r="J50" s="45"/>
    </row>
    <row r="51" spans="1:10" s="37" customFormat="1" ht="69.599999999999994" customHeight="1">
      <c r="A51" s="51" t="s">
        <v>65</v>
      </c>
      <c r="B51" s="53" t="s">
        <v>89</v>
      </c>
      <c r="C51" s="62" t="s">
        <v>20</v>
      </c>
      <c r="D51" s="106">
        <v>1.82</v>
      </c>
      <c r="E51" s="108"/>
      <c r="F51" s="95"/>
      <c r="G51" s="108"/>
      <c r="H51" s="40"/>
      <c r="I51" s="47"/>
      <c r="J51" s="45"/>
    </row>
    <row r="52" spans="1:10" s="37" customFormat="1" ht="48.6" customHeight="1">
      <c r="A52" s="51" t="s">
        <v>78</v>
      </c>
      <c r="B52" s="53" t="s">
        <v>90</v>
      </c>
      <c r="C52" s="62" t="s">
        <v>79</v>
      </c>
      <c r="D52" s="106">
        <v>0.91</v>
      </c>
      <c r="E52" s="108"/>
      <c r="F52" s="95"/>
      <c r="G52" s="108"/>
      <c r="H52" s="40"/>
      <c r="I52" s="47"/>
      <c r="J52" s="45"/>
    </row>
    <row r="53" spans="1:10" s="37" customFormat="1" ht="9.9" customHeight="1">
      <c r="A53" s="51"/>
      <c r="B53" s="53"/>
      <c r="C53" s="62"/>
      <c r="D53" s="106"/>
      <c r="E53" s="108"/>
      <c r="F53" s="121"/>
      <c r="G53" s="108"/>
      <c r="H53" s="40"/>
      <c r="I53" s="47"/>
      <c r="J53" s="45"/>
    </row>
    <row r="54" spans="1:10" s="37" customFormat="1" ht="13.95" customHeight="1">
      <c r="A54" s="51"/>
      <c r="B54" s="129" t="s">
        <v>51</v>
      </c>
      <c r="C54" s="86"/>
      <c r="D54" s="84"/>
      <c r="E54" s="87"/>
      <c r="F54" s="87"/>
      <c r="G54" s="110">
        <f>SUM(G50:G52)</f>
        <v>0</v>
      </c>
      <c r="H54" s="40"/>
      <c r="I54" s="47"/>
      <c r="J54" s="45"/>
    </row>
    <row r="55" spans="1:10" s="37" customFormat="1" ht="13.95" customHeight="1">
      <c r="A55" s="128"/>
      <c r="B55" s="126" t="s">
        <v>29</v>
      </c>
      <c r="C55" s="78"/>
      <c r="D55" s="81"/>
      <c r="E55" s="82"/>
      <c r="F55" s="82"/>
      <c r="G55" s="110"/>
      <c r="H55" s="38"/>
      <c r="I55" s="39"/>
    </row>
    <row r="56" spans="1:10" s="37" customFormat="1" ht="102.6" customHeight="1">
      <c r="A56" s="51" t="s">
        <v>56</v>
      </c>
      <c r="B56" s="53" t="s">
        <v>73</v>
      </c>
      <c r="C56" s="75" t="s">
        <v>31</v>
      </c>
      <c r="D56" s="106">
        <v>3</v>
      </c>
      <c r="E56" s="108"/>
      <c r="F56" s="66"/>
      <c r="G56" s="108"/>
      <c r="H56" s="38"/>
      <c r="I56" s="39"/>
    </row>
    <row r="57" spans="1:10" s="37" customFormat="1" ht="84.6" customHeight="1">
      <c r="A57" s="51" t="s">
        <v>57</v>
      </c>
      <c r="B57" s="53" t="s">
        <v>30</v>
      </c>
      <c r="C57" s="75" t="s">
        <v>31</v>
      </c>
      <c r="D57" s="106">
        <v>3</v>
      </c>
      <c r="E57" s="108"/>
      <c r="F57" s="52"/>
      <c r="G57" s="108"/>
      <c r="H57" s="38"/>
      <c r="I57" s="39"/>
    </row>
    <row r="58" spans="1:10" s="37" customFormat="1" ht="85.2" customHeight="1">
      <c r="A58" s="51" t="s">
        <v>66</v>
      </c>
      <c r="B58" s="53" t="s">
        <v>91</v>
      </c>
      <c r="C58" s="75" t="s">
        <v>94</v>
      </c>
      <c r="D58" s="106">
        <v>3</v>
      </c>
      <c r="E58" s="108"/>
      <c r="F58" s="52"/>
      <c r="G58" s="108"/>
      <c r="H58" s="40"/>
      <c r="I58" s="41"/>
    </row>
    <row r="59" spans="1:10" s="37" customFormat="1" ht="85.8" customHeight="1">
      <c r="A59" s="51" t="s">
        <v>67</v>
      </c>
      <c r="B59" s="116" t="s">
        <v>116</v>
      </c>
      <c r="C59" s="75" t="s">
        <v>94</v>
      </c>
      <c r="D59" s="106">
        <v>3</v>
      </c>
      <c r="E59" s="108"/>
      <c r="F59" s="66"/>
      <c r="G59" s="108"/>
      <c r="H59" s="40"/>
      <c r="I59" s="41"/>
    </row>
    <row r="60" spans="1:10" s="37" customFormat="1" ht="45" customHeight="1">
      <c r="A60" s="51" t="s">
        <v>80</v>
      </c>
      <c r="B60" s="116" t="s">
        <v>92</v>
      </c>
      <c r="C60" s="75" t="s">
        <v>32</v>
      </c>
      <c r="D60" s="106">
        <v>3</v>
      </c>
      <c r="E60" s="108"/>
      <c r="F60" s="66"/>
      <c r="G60" s="108"/>
      <c r="H60" s="40"/>
      <c r="I60" s="41"/>
    </row>
    <row r="61" spans="1:10" s="37" customFormat="1" ht="70.2" customHeight="1">
      <c r="A61" s="51" t="s">
        <v>81</v>
      </c>
      <c r="B61" s="116" t="s">
        <v>107</v>
      </c>
      <c r="C61" s="75" t="s">
        <v>94</v>
      </c>
      <c r="D61" s="106">
        <v>1</v>
      </c>
      <c r="E61" s="117"/>
      <c r="F61" s="66"/>
      <c r="G61" s="117"/>
      <c r="H61" s="40"/>
      <c r="I61" s="41"/>
    </row>
    <row r="62" spans="1:10" s="37" customFormat="1" ht="9.9" customHeight="1">
      <c r="A62" s="51"/>
      <c r="B62" s="116"/>
      <c r="C62" s="75"/>
      <c r="D62" s="106"/>
      <c r="E62" s="117"/>
      <c r="F62" s="66"/>
      <c r="G62" s="117"/>
      <c r="H62" s="40"/>
      <c r="I62" s="41"/>
    </row>
    <row r="63" spans="1:10" s="37" customFormat="1" ht="13.95" customHeight="1">
      <c r="A63" s="52"/>
      <c r="B63" s="126" t="s">
        <v>53</v>
      </c>
      <c r="C63" s="78"/>
      <c r="D63" s="81"/>
      <c r="E63" s="82"/>
      <c r="F63" s="82"/>
      <c r="G63" s="110">
        <f>SUM(G56:G61)</f>
        <v>0</v>
      </c>
      <c r="H63" s="40"/>
    </row>
    <row r="64" spans="1:10" s="37" customFormat="1" ht="13.95" customHeight="1">
      <c r="A64" s="52"/>
      <c r="B64" s="130" t="s">
        <v>37</v>
      </c>
      <c r="C64" s="100"/>
      <c r="D64" s="101"/>
      <c r="E64" s="102"/>
      <c r="F64" s="102"/>
      <c r="G64" s="111">
        <f>+G63+G54+G48</f>
        <v>0</v>
      </c>
      <c r="H64" s="40"/>
    </row>
    <row r="65" spans="1:9" s="37" customFormat="1" ht="13.95" customHeight="1">
      <c r="A65" s="52"/>
      <c r="B65" s="133"/>
      <c r="C65" s="103"/>
      <c r="D65" s="104"/>
      <c r="E65" s="105"/>
      <c r="F65" s="105"/>
      <c r="G65" s="112"/>
      <c r="H65" s="40"/>
      <c r="I65" s="41"/>
    </row>
    <row r="66" spans="1:9" s="37" customFormat="1" ht="13.95" customHeight="1">
      <c r="A66" s="143" t="s">
        <v>68</v>
      </c>
      <c r="B66" s="143"/>
      <c r="C66" s="97"/>
      <c r="D66" s="98"/>
      <c r="E66" s="97"/>
      <c r="F66" s="97"/>
      <c r="G66" s="97"/>
    </row>
    <row r="67" spans="1:9" s="37" customFormat="1" ht="13.95" customHeight="1">
      <c r="A67" s="52"/>
      <c r="B67" s="130" t="s">
        <v>69</v>
      </c>
      <c r="C67" s="97"/>
      <c r="D67" s="98"/>
      <c r="E67" s="97"/>
      <c r="F67" s="97"/>
      <c r="G67" s="97"/>
      <c r="H67" s="40"/>
    </row>
    <row r="68" spans="1:9" s="37" customFormat="1" ht="13.95" customHeight="1">
      <c r="A68" s="52"/>
      <c r="B68" s="127" t="s">
        <v>26</v>
      </c>
      <c r="C68" s="78"/>
      <c r="D68" s="79"/>
      <c r="E68" s="80"/>
      <c r="F68" s="80"/>
      <c r="G68" s="80"/>
      <c r="H68" s="40"/>
      <c r="I68" s="47"/>
    </row>
    <row r="69" spans="1:9" s="37" customFormat="1" ht="72" customHeight="1">
      <c r="A69" s="51" t="s">
        <v>38</v>
      </c>
      <c r="B69" s="68" t="s">
        <v>71</v>
      </c>
      <c r="C69" s="75" t="s">
        <v>31</v>
      </c>
      <c r="D69" s="106">
        <v>20</v>
      </c>
      <c r="E69" s="108"/>
      <c r="F69" s="76"/>
      <c r="G69" s="109"/>
      <c r="H69" s="40"/>
      <c r="I69" s="41"/>
    </row>
    <row r="70" spans="1:9" s="37" customFormat="1" ht="60.6" customHeight="1">
      <c r="A70" s="51" t="s">
        <v>39</v>
      </c>
      <c r="B70" s="53" t="s">
        <v>48</v>
      </c>
      <c r="C70" s="75" t="s">
        <v>31</v>
      </c>
      <c r="D70" s="107">
        <v>18</v>
      </c>
      <c r="E70" s="108"/>
      <c r="F70" s="76"/>
      <c r="G70" s="108"/>
      <c r="H70" s="40"/>
      <c r="I70" s="41"/>
    </row>
    <row r="71" spans="1:9" s="37" customFormat="1" ht="58.8" customHeight="1">
      <c r="A71" s="51" t="s">
        <v>40</v>
      </c>
      <c r="B71" s="68" t="s">
        <v>60</v>
      </c>
      <c r="C71" s="75" t="s">
        <v>31</v>
      </c>
      <c r="D71" s="107">
        <v>4</v>
      </c>
      <c r="E71" s="108"/>
      <c r="F71" s="76"/>
      <c r="G71" s="108"/>
      <c r="H71" s="40"/>
      <c r="I71" s="41"/>
    </row>
    <row r="72" spans="1:9" s="37" customFormat="1" ht="60.6" customHeight="1">
      <c r="A72" s="51" t="s">
        <v>41</v>
      </c>
      <c r="B72" s="53" t="s">
        <v>70</v>
      </c>
      <c r="C72" s="62" t="s">
        <v>20</v>
      </c>
      <c r="D72" s="106">
        <v>2.29</v>
      </c>
      <c r="E72" s="108"/>
      <c r="F72" s="76"/>
      <c r="G72" s="108"/>
      <c r="H72" s="40"/>
      <c r="I72" s="41"/>
    </row>
    <row r="73" spans="1:9" s="37" customFormat="1" ht="59.4" customHeight="1">
      <c r="A73" s="51" t="s">
        <v>42</v>
      </c>
      <c r="B73" s="53" t="s">
        <v>108</v>
      </c>
      <c r="C73" s="62" t="s">
        <v>20</v>
      </c>
      <c r="D73" s="106">
        <v>16.07</v>
      </c>
      <c r="E73" s="108"/>
      <c r="F73" s="76"/>
      <c r="G73" s="108"/>
      <c r="H73" s="40"/>
      <c r="I73" s="41"/>
    </row>
    <row r="74" spans="1:9" s="37" customFormat="1" ht="59.4" customHeight="1">
      <c r="A74" s="51" t="s">
        <v>43</v>
      </c>
      <c r="B74" s="53" t="s">
        <v>109</v>
      </c>
      <c r="C74" s="62" t="s">
        <v>20</v>
      </c>
      <c r="D74" s="106">
        <v>10.26</v>
      </c>
      <c r="E74" s="108"/>
      <c r="F74" s="76"/>
      <c r="G74" s="108"/>
      <c r="H74" s="40"/>
      <c r="I74" s="41"/>
    </row>
    <row r="75" spans="1:9" s="37" customFormat="1" ht="47.4" customHeight="1">
      <c r="A75" s="120" t="s">
        <v>85</v>
      </c>
      <c r="B75" s="68" t="s">
        <v>110</v>
      </c>
      <c r="C75" s="62" t="s">
        <v>20</v>
      </c>
      <c r="D75" s="106">
        <v>4.3</v>
      </c>
      <c r="E75" s="108"/>
      <c r="F75" s="52"/>
      <c r="G75" s="108"/>
      <c r="H75" s="40"/>
      <c r="I75" s="41"/>
    </row>
    <row r="76" spans="1:9" s="37" customFormat="1" ht="9.9" customHeight="1">
      <c r="A76" s="120"/>
      <c r="B76" s="68"/>
      <c r="C76" s="62"/>
      <c r="D76" s="106"/>
      <c r="E76" s="108"/>
      <c r="F76" s="52"/>
      <c r="G76" s="108"/>
      <c r="H76" s="40"/>
      <c r="I76" s="41"/>
    </row>
    <row r="77" spans="1:9" s="37" customFormat="1" ht="13.95" customHeight="1">
      <c r="A77" s="52"/>
      <c r="B77" s="129" t="s">
        <v>50</v>
      </c>
      <c r="C77" s="78"/>
      <c r="D77" s="81"/>
      <c r="E77" s="82"/>
      <c r="F77" s="82"/>
      <c r="G77" s="110">
        <f>SUM(G69:G75)</f>
        <v>0</v>
      </c>
      <c r="H77" s="40"/>
    </row>
    <row r="78" spans="1:9" s="37" customFormat="1" ht="13.95" customHeight="1">
      <c r="A78" s="52"/>
      <c r="B78" s="126" t="s">
        <v>27</v>
      </c>
      <c r="C78" s="83"/>
      <c r="D78" s="84"/>
      <c r="E78" s="85"/>
      <c r="F78" s="85"/>
      <c r="G78" s="85"/>
      <c r="H78" s="40"/>
    </row>
    <row r="79" spans="1:9" s="37" customFormat="1" ht="139.19999999999999" customHeight="1">
      <c r="A79" s="51" t="s">
        <v>44</v>
      </c>
      <c r="B79" s="53" t="s">
        <v>111</v>
      </c>
      <c r="C79" s="62" t="s">
        <v>20</v>
      </c>
      <c r="D79" s="106">
        <v>10.26</v>
      </c>
      <c r="E79" s="108"/>
      <c r="F79" s="76"/>
      <c r="G79" s="108"/>
      <c r="H79" s="40"/>
    </row>
    <row r="80" spans="1:9" s="37" customFormat="1" ht="100.2" customHeight="1">
      <c r="A80" s="51" t="s">
        <v>46</v>
      </c>
      <c r="B80" s="53" t="s">
        <v>101</v>
      </c>
      <c r="C80" s="62" t="s">
        <v>20</v>
      </c>
      <c r="D80" s="106">
        <v>16.07</v>
      </c>
      <c r="E80" s="108"/>
      <c r="F80" s="76"/>
      <c r="G80" s="108"/>
      <c r="H80" s="42"/>
    </row>
    <row r="81" spans="1:10" s="37" customFormat="1" ht="127.5" customHeight="1">
      <c r="A81" s="51" t="s">
        <v>47</v>
      </c>
      <c r="B81" s="53" t="s">
        <v>72</v>
      </c>
      <c r="C81" s="62" t="s">
        <v>20</v>
      </c>
      <c r="D81" s="106">
        <v>305.25</v>
      </c>
      <c r="E81" s="108"/>
      <c r="F81" s="76"/>
      <c r="G81" s="108"/>
      <c r="H81" s="42"/>
    </row>
    <row r="82" spans="1:10" s="37" customFormat="1" ht="87" customHeight="1">
      <c r="A82" s="51" t="s">
        <v>93</v>
      </c>
      <c r="B82" s="53" t="s">
        <v>112</v>
      </c>
      <c r="C82" s="62" t="s">
        <v>20</v>
      </c>
      <c r="D82" s="106">
        <v>4.3</v>
      </c>
      <c r="E82" s="108"/>
      <c r="F82" s="76"/>
      <c r="G82" s="108"/>
      <c r="H82" s="42"/>
    </row>
    <row r="83" spans="1:10" s="37" customFormat="1" ht="96.6" customHeight="1">
      <c r="A83" s="51" t="s">
        <v>102</v>
      </c>
      <c r="B83" s="53" t="s">
        <v>96</v>
      </c>
      <c r="C83" s="62" t="s">
        <v>20</v>
      </c>
      <c r="D83" s="106">
        <v>2.29</v>
      </c>
      <c r="E83" s="108"/>
      <c r="F83" s="76"/>
      <c r="G83" s="108"/>
      <c r="H83" s="42"/>
    </row>
    <row r="84" spans="1:10" s="37" customFormat="1" ht="9.9" customHeight="1">
      <c r="A84" s="51"/>
      <c r="B84" s="53"/>
      <c r="C84" s="62"/>
      <c r="D84" s="106"/>
      <c r="E84" s="108"/>
      <c r="F84" s="76"/>
      <c r="G84" s="108"/>
      <c r="H84" s="42"/>
    </row>
    <row r="85" spans="1:10" s="45" customFormat="1" ht="13.95" customHeight="1">
      <c r="A85" s="128"/>
      <c r="B85" s="129" t="s">
        <v>51</v>
      </c>
      <c r="C85" s="86"/>
      <c r="D85" s="84"/>
      <c r="E85" s="87"/>
      <c r="F85" s="87"/>
      <c r="G85" s="110">
        <f>SUM(G79:G83)</f>
        <v>0</v>
      </c>
      <c r="H85" s="37"/>
      <c r="I85" s="37"/>
      <c r="J85" s="44"/>
    </row>
    <row r="86" spans="1:10" s="45" customFormat="1" ht="13.95" customHeight="1">
      <c r="A86" s="128"/>
      <c r="B86" s="129" t="s">
        <v>28</v>
      </c>
      <c r="C86" s="86"/>
      <c r="D86" s="84"/>
      <c r="E86" s="87"/>
      <c r="F86" s="87"/>
      <c r="G86" s="87"/>
      <c r="H86" s="37"/>
      <c r="I86" s="37"/>
    </row>
    <row r="87" spans="1:10" s="45" customFormat="1" ht="54.6" customHeight="1">
      <c r="A87" s="51" t="s">
        <v>87</v>
      </c>
      <c r="B87" s="53" t="s">
        <v>113</v>
      </c>
      <c r="C87" s="75" t="s">
        <v>31</v>
      </c>
      <c r="D87" s="106">
        <v>2</v>
      </c>
      <c r="E87" s="108"/>
      <c r="F87" s="52"/>
      <c r="G87" s="108"/>
      <c r="H87" s="37"/>
      <c r="I87" s="37"/>
    </row>
    <row r="88" spans="1:10" s="45" customFormat="1" ht="9.9" customHeight="1">
      <c r="A88" s="51"/>
      <c r="B88" s="77"/>
      <c r="C88" s="75"/>
      <c r="D88" s="106"/>
      <c r="E88" s="52"/>
      <c r="F88" s="52"/>
      <c r="G88" s="108"/>
      <c r="H88" s="37"/>
      <c r="I88" s="37"/>
    </row>
    <row r="89" spans="1:10" s="37" customFormat="1" ht="12.9" customHeight="1">
      <c r="A89" s="51"/>
      <c r="B89" s="129" t="s">
        <v>52</v>
      </c>
      <c r="C89" s="78"/>
      <c r="D89" s="81"/>
      <c r="E89" s="82"/>
      <c r="F89" s="82"/>
      <c r="G89" s="110">
        <f>SUM(G87:G88)</f>
        <v>0</v>
      </c>
    </row>
    <row r="90" spans="1:10" s="37" customFormat="1" ht="12.9" customHeight="1">
      <c r="A90" s="128"/>
      <c r="B90" s="126" t="s">
        <v>29</v>
      </c>
      <c r="C90" s="78"/>
      <c r="D90" s="81"/>
      <c r="E90" s="82"/>
      <c r="F90" s="82"/>
      <c r="G90" s="110"/>
    </row>
    <row r="91" spans="1:10" s="37" customFormat="1" ht="99" customHeight="1">
      <c r="A91" s="51" t="s">
        <v>56</v>
      </c>
      <c r="B91" s="53" t="s">
        <v>73</v>
      </c>
      <c r="C91" s="75" t="s">
        <v>31</v>
      </c>
      <c r="D91" s="106">
        <v>20</v>
      </c>
      <c r="E91" s="108"/>
      <c r="F91" s="66"/>
      <c r="G91" s="108"/>
      <c r="H91" s="43"/>
    </row>
    <row r="92" spans="1:10" s="37" customFormat="1" ht="87" customHeight="1">
      <c r="A92" s="51" t="s">
        <v>57</v>
      </c>
      <c r="B92" s="53" t="s">
        <v>114</v>
      </c>
      <c r="C92" s="75" t="s">
        <v>31</v>
      </c>
      <c r="D92" s="106">
        <v>18</v>
      </c>
      <c r="E92" s="108"/>
      <c r="F92" s="52"/>
      <c r="G92" s="108"/>
    </row>
    <row r="93" spans="1:10" s="37" customFormat="1" ht="60" customHeight="1">
      <c r="A93" s="51" t="s">
        <v>58</v>
      </c>
      <c r="B93" s="68" t="s">
        <v>115</v>
      </c>
      <c r="C93" s="75" t="s">
        <v>31</v>
      </c>
      <c r="D93" s="106">
        <v>4</v>
      </c>
      <c r="E93" s="108"/>
      <c r="F93" s="66"/>
      <c r="G93" s="108"/>
    </row>
    <row r="94" spans="1:10" s="37" customFormat="1" ht="84.6" customHeight="1">
      <c r="A94" s="51" t="s">
        <v>67</v>
      </c>
      <c r="B94" s="116" t="s">
        <v>116</v>
      </c>
      <c r="C94" s="75" t="s">
        <v>94</v>
      </c>
      <c r="D94" s="106">
        <v>40</v>
      </c>
      <c r="E94" s="108"/>
      <c r="F94" s="66"/>
      <c r="G94" s="108"/>
      <c r="H94" s="43"/>
    </row>
    <row r="95" spans="1:10" s="37" customFormat="1" ht="72" customHeight="1">
      <c r="A95" s="51" t="s">
        <v>81</v>
      </c>
      <c r="B95" s="116" t="s">
        <v>107</v>
      </c>
      <c r="C95" s="75" t="s">
        <v>94</v>
      </c>
      <c r="D95" s="106">
        <v>4</v>
      </c>
      <c r="E95" s="108"/>
      <c r="F95" s="66"/>
      <c r="G95" s="108"/>
      <c r="H95" s="43"/>
    </row>
    <row r="96" spans="1:10" s="37" customFormat="1" ht="9.9" customHeight="1">
      <c r="A96" s="51"/>
      <c r="B96" s="116"/>
      <c r="C96" s="75"/>
      <c r="D96" s="106"/>
      <c r="E96" s="66"/>
      <c r="F96" s="66"/>
      <c r="G96" s="108"/>
      <c r="H96" s="43"/>
    </row>
    <row r="97" spans="1:7" s="37" customFormat="1" ht="12.9" customHeight="1">
      <c r="A97" s="52"/>
      <c r="B97" s="126" t="s">
        <v>53</v>
      </c>
      <c r="C97" s="78"/>
      <c r="D97" s="81"/>
      <c r="E97" s="82"/>
      <c r="F97" s="82"/>
      <c r="G97" s="110">
        <f>SUM(G91:G95)</f>
        <v>0</v>
      </c>
    </row>
    <row r="98" spans="1:7" s="37" customFormat="1" ht="12.9" customHeight="1">
      <c r="A98" s="52"/>
      <c r="B98" s="130" t="s">
        <v>86</v>
      </c>
      <c r="C98" s="100"/>
      <c r="D98" s="101"/>
      <c r="E98" s="102"/>
      <c r="F98" s="102"/>
      <c r="G98" s="111">
        <f>+G97+G89+G85+G77</f>
        <v>0</v>
      </c>
    </row>
    <row r="99" spans="1:7" s="37" customFormat="1" ht="12.9" customHeight="1">
      <c r="A99" s="124"/>
      <c r="B99" s="125"/>
      <c r="C99" s="103"/>
      <c r="D99" s="104"/>
      <c r="E99" s="103"/>
      <c r="F99" s="103"/>
      <c r="G99" s="103"/>
    </row>
    <row r="100" spans="1:7" s="37" customFormat="1" ht="12.9" customHeight="1">
      <c r="A100" s="124"/>
      <c r="B100" s="126" t="s">
        <v>99</v>
      </c>
      <c r="C100" s="78"/>
      <c r="D100" s="81"/>
      <c r="E100" s="82"/>
      <c r="F100" s="82"/>
      <c r="G100" s="110">
        <f>G37+G64+G98</f>
        <v>0</v>
      </c>
    </row>
    <row r="101" spans="1:7" s="37" customFormat="1" ht="12.9" customHeight="1">
      <c r="A101" s="124"/>
      <c r="B101" s="126" t="s">
        <v>98</v>
      </c>
      <c r="C101" s="78"/>
      <c r="D101" s="81"/>
      <c r="E101" s="82"/>
      <c r="F101" s="82"/>
      <c r="G101" s="110">
        <f>G100*0.16</f>
        <v>0</v>
      </c>
    </row>
    <row r="102" spans="1:7" s="37" customFormat="1" ht="12.9" customHeight="1">
      <c r="A102" s="124"/>
      <c r="B102" s="126" t="s">
        <v>97</v>
      </c>
      <c r="C102" s="78"/>
      <c r="D102" s="81"/>
      <c r="E102" s="82"/>
      <c r="F102" s="82"/>
      <c r="G102" s="110">
        <f>SUM(G100:G101)</f>
        <v>0</v>
      </c>
    </row>
    <row r="103" spans="1:7" s="37" customFormat="1" ht="12.9" customHeight="1">
      <c r="A103" s="124"/>
      <c r="B103" s="125"/>
      <c r="C103" s="103"/>
      <c r="D103" s="104"/>
      <c r="E103" s="103"/>
      <c r="F103" s="103"/>
      <c r="G103" s="103"/>
    </row>
    <row r="104" spans="1:7" s="37" customFormat="1" ht="12.9" customHeight="1">
      <c r="A104" s="36"/>
      <c r="B104"/>
      <c r="C104" s="50"/>
      <c r="D104" s="65"/>
      <c r="E104" s="50"/>
      <c r="F104" s="50"/>
      <c r="G104" s="135" t="s">
        <v>103</v>
      </c>
    </row>
    <row r="105" spans="1:7" s="37" customFormat="1" ht="12.9" customHeight="1">
      <c r="A105" s="36"/>
      <c r="B105"/>
      <c r="C105" s="50"/>
      <c r="D105" s="65"/>
      <c r="E105" s="50"/>
      <c r="F105" s="50"/>
      <c r="G105" s="50"/>
    </row>
    <row r="106" spans="1:7" s="37" customFormat="1" ht="12.9" customHeight="1">
      <c r="A106" s="36"/>
      <c r="B106"/>
      <c r="C106" s="50"/>
      <c r="D106" s="65"/>
      <c r="E106" s="50"/>
      <c r="F106" s="50"/>
      <c r="G106" s="50"/>
    </row>
    <row r="107" spans="1:7" s="37" customFormat="1" ht="12.9" customHeight="1">
      <c r="A107" s="36"/>
      <c r="B107"/>
      <c r="C107" s="50"/>
      <c r="D107" s="65"/>
      <c r="E107" s="50"/>
      <c r="F107" s="50"/>
      <c r="G107" s="50"/>
    </row>
    <row r="108" spans="1:7" s="37" customFormat="1" ht="12.9" customHeight="1">
      <c r="A108" s="36"/>
      <c r="B108"/>
      <c r="C108" s="50"/>
      <c r="D108" s="65"/>
      <c r="E108" s="50"/>
      <c r="F108" s="50"/>
      <c r="G108" s="50"/>
    </row>
    <row r="109" spans="1:7" s="37" customFormat="1" ht="12.9" customHeight="1">
      <c r="A109" s="36"/>
      <c r="B109"/>
      <c r="C109" s="50"/>
      <c r="D109" s="65"/>
      <c r="E109" s="50"/>
      <c r="F109" s="50"/>
      <c r="G109" s="50"/>
    </row>
    <row r="110" spans="1:7" s="37" customFormat="1" ht="12.9" customHeight="1">
      <c r="A110" s="36"/>
      <c r="B110"/>
      <c r="C110" s="50"/>
      <c r="D110" s="65"/>
      <c r="E110" s="50"/>
      <c r="F110" s="50"/>
      <c r="G110" s="50"/>
    </row>
    <row r="111" spans="1:7" s="37" customFormat="1" ht="12.9" customHeight="1">
      <c r="A111" s="36"/>
      <c r="B111"/>
      <c r="C111" s="50"/>
      <c r="D111" s="65"/>
      <c r="E111" s="50"/>
      <c r="F111" s="50"/>
      <c r="G111" s="50"/>
    </row>
    <row r="112" spans="1:7" s="37" customFormat="1" ht="12.9" customHeight="1">
      <c r="A112" s="36"/>
      <c r="B112"/>
      <c r="C112" s="50"/>
      <c r="D112" s="65"/>
      <c r="E112" s="50"/>
      <c r="F112" s="50"/>
      <c r="G112" s="50"/>
    </row>
    <row r="113" spans="1:7" s="37" customFormat="1" ht="12.9" customHeight="1">
      <c r="A113" s="36"/>
      <c r="B113"/>
      <c r="C113" s="50"/>
      <c r="D113" s="65"/>
      <c r="E113" s="50"/>
      <c r="F113" s="50"/>
      <c r="G113" s="50"/>
    </row>
  </sheetData>
  <mergeCells count="6">
    <mergeCell ref="A66:B66"/>
    <mergeCell ref="A10:B10"/>
    <mergeCell ref="A3:G3"/>
    <mergeCell ref="A5:G5"/>
    <mergeCell ref="A2:G2"/>
    <mergeCell ref="A7:G7"/>
  </mergeCells>
  <phoneticPr fontId="1" type="noConversion"/>
  <printOptions horizontalCentered="1"/>
  <pageMargins left="0.59055118110236227" right="0.59055118110236227" top="0.59055118110236227" bottom="0.59055118110236227" header="0" footer="0.23622047244094491"/>
  <pageSetup scale="69" orientation="portrait" r:id="rId1"/>
  <headerFooter alignWithMargins="0"/>
  <rowBreaks count="4" manualBreakCount="4">
    <brk id="32" max="6" man="1"/>
    <brk id="52" max="6" man="1"/>
    <brk id="73" max="6" man="1"/>
    <brk id="9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PARTIDAS</vt:lpstr>
      <vt:lpstr>CATALOGO</vt:lpstr>
      <vt:lpstr>CATALOGO!Área_de_impresión</vt:lpstr>
      <vt:lpstr>PARTIDAS!Área_de_impresión</vt:lpstr>
      <vt:lpstr>CATALOGO!Títulos_a_imprimir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FINAL</dc:creator>
  <cp:lastModifiedBy>Nelton Guzmán Martínez</cp:lastModifiedBy>
  <cp:lastPrinted>2025-11-14T00:50:59Z</cp:lastPrinted>
  <dcterms:created xsi:type="dcterms:W3CDTF">2007-05-21T21:41:52Z</dcterms:created>
  <dcterms:modified xsi:type="dcterms:W3CDTF">2025-11-14T01:01:18Z</dcterms:modified>
</cp:coreProperties>
</file>